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52" activeTab="1"/>
  </bookViews>
  <sheets>
    <sheet name="PUNTENTOEKENNING" sheetId="1" r:id="rId1"/>
    <sheet name="STAND OP PUNTEN" sheetId="2" r:id="rId2"/>
    <sheet name="STAND OP PUNTEN GRAFISCH" sheetId="3" r:id="rId3"/>
    <sheet name="STAND OP PERCENTAGE" sheetId="4" r:id="rId4"/>
  </sheets>
  <definedNames>
    <definedName name="__123Graph_C" localSheetId="0" hidden="1">'PUNTENTOEKENNING'!#REF!</definedName>
    <definedName name="__123Graph_C" localSheetId="3" hidden="1">'STAND OP PERCENTAGE'!#REF!</definedName>
    <definedName name="__123Graph_C" localSheetId="1" hidden="1">'STAND OP PUNTEN'!#REF!</definedName>
    <definedName name="__123Graph_C" localSheetId="2" hidden="1">'STAND OP PUNTEN GRAFISCH'!#REF!</definedName>
    <definedName name="__123Graph_C1EHJ-IABOC" localSheetId="0" hidden="1">'PUNTENTOEKENNING'!#REF!</definedName>
    <definedName name="__123Graph_C1EHJ-IABOC" localSheetId="3" hidden="1">'STAND OP PERCENTAGE'!#REF!</definedName>
    <definedName name="__123Graph_C1EHJ-IABOC" localSheetId="1" hidden="1">'STAND OP PUNTEN'!#REF!</definedName>
    <definedName name="__123Graph_C1EHJ-IABOC" localSheetId="2" hidden="1">'STAND OP PUNTEN GRAFISCH'!#REF!</definedName>
    <definedName name="__123Graph_D" localSheetId="0" hidden="1">'PUNTENTOEKENNING'!#REF!</definedName>
    <definedName name="__123Graph_D" localSheetId="3" hidden="1">'STAND OP PERCENTAGE'!#REF!</definedName>
    <definedName name="__123Graph_D" localSheetId="1" hidden="1">'STAND OP PUNTEN'!#REF!</definedName>
    <definedName name="__123Graph_D" localSheetId="2" hidden="1">'STAND OP PUNTEN GRAFISCH'!#REF!</definedName>
    <definedName name="__123Graph_D1EHJ-IABOC" localSheetId="0" hidden="1">'PUNTENTOEKENNING'!#REF!</definedName>
    <definedName name="__123Graph_D1EHJ-IABOC" localSheetId="3" hidden="1">'STAND OP PERCENTAGE'!#REF!</definedName>
    <definedName name="__123Graph_D1EHJ-IABOC" localSheetId="1" hidden="1">'STAND OP PUNTEN'!#REF!</definedName>
    <definedName name="__123Graph_D1EHJ-IABOC" localSheetId="2" hidden="1">'STAND OP PUNTEN GRAFISCH'!#REF!</definedName>
    <definedName name="_xlnm.Print_Area" localSheetId="3">'STAND OP PERCENTAGE'!$B$1:$R$57</definedName>
    <definedName name="_xlnm.Print_Area" localSheetId="1">'STAND OP PUNTEN'!$B$1:$R$57</definedName>
    <definedName name="DATABASE" localSheetId="0">'PUNTENTOEKENNING'!#REF!</definedName>
    <definedName name="DATABASE" localSheetId="3">'STAND OP PERCENTAGE'!#REF!</definedName>
    <definedName name="DATABASE" localSheetId="2">'STAND OP PUNTEN GRAFISCH'!#REF!</definedName>
    <definedName name="DATABASE">'STAND OP PUNTEN'!#REF!</definedName>
    <definedName name="ENTREE" localSheetId="0">'PUNTENTOEKENNING'!#REF!</definedName>
    <definedName name="ENTREE" localSheetId="3">'STAND OP PERCENTAGE'!#REF!</definedName>
    <definedName name="ENTREE" localSheetId="2">'STAND OP PUNTEN GRAFISCH'!#REF!</definedName>
    <definedName name="ENTREE">'STAND OP PUNTEN'!#REF!</definedName>
    <definedName name="VULIN" localSheetId="0">'PUNTENTOEKENNING'!#REF!</definedName>
    <definedName name="VULIN" localSheetId="3">'STAND OP PERCENTAGE'!#REF!</definedName>
    <definedName name="VULIN" localSheetId="2">'STAND OP PUNTEN GRAFISCH'!#REF!</definedName>
    <definedName name="VULIN">'STAND OP PUNTEN'!#REF!</definedName>
  </definedNames>
  <calcPr fullCalcOnLoad="1"/>
</workbook>
</file>

<file path=xl/sharedStrings.xml><?xml version="1.0" encoding="utf-8"?>
<sst xmlns="http://schemas.openxmlformats.org/spreadsheetml/2006/main" count="203" uniqueCount="99">
  <si>
    <t xml:space="preserve"> Schaakvereniging MOERKAPELLE</t>
  </si>
  <si>
    <t>sorteervolgorde;</t>
  </si>
  <si>
    <t>aantal spelers:</t>
  </si>
  <si>
    <t>aantal punten</t>
  </si>
  <si>
    <t>max. punten per ronde:</t>
  </si>
  <si>
    <t>ronden gespeeld</t>
  </si>
  <si>
    <t>rondes afgewerkt:</t>
  </si>
  <si>
    <t>score gespeeld</t>
  </si>
  <si>
    <t>alfabet</t>
  </si>
  <si>
    <t xml:space="preserve">   ronde </t>
  </si>
  <si>
    <t>gespeelde partijen</t>
  </si>
  <si>
    <t>stand</t>
  </si>
  <si>
    <t>aantal</t>
  </si>
  <si>
    <t>totaal</t>
  </si>
  <si>
    <t>plts.</t>
  </si>
  <si>
    <t>speler</t>
  </si>
  <si>
    <t>punten</t>
  </si>
  <si>
    <t>pp</t>
  </si>
  <si>
    <t>ngp</t>
  </si>
  <si>
    <t>ronden</t>
  </si>
  <si>
    <t>score</t>
  </si>
  <si>
    <t>pp = partijpunten (winst 5 ptn., remise 3 ptn., verlies 1 pt.)</t>
  </si>
  <si>
    <t xml:space="preserve">ngp = niet gespeeld punten:  1e afm.: 6 ptn., 2e afm.: 3 ptn., 3e afm.: 0 pnt. </t>
  </si>
  <si>
    <t>Maarten</t>
  </si>
  <si>
    <t>Wouter</t>
  </si>
  <si>
    <t>Luinenburg</t>
  </si>
  <si>
    <t>Vroegindeweij</t>
  </si>
  <si>
    <t>gemiddelde  t/m ronde:</t>
  </si>
  <si>
    <t>maximum punten t/m ronde:</t>
  </si>
  <si>
    <t>Nieuwlaat</t>
  </si>
  <si>
    <t>versie ve /</t>
  </si>
  <si>
    <t xml:space="preserve">    winstpercentage</t>
  </si>
  <si>
    <t>Schaakvereniging MOERKAPELLE</t>
  </si>
  <si>
    <t>gemiddeld</t>
  </si>
  <si>
    <t>Noorland</t>
  </si>
  <si>
    <t>Haan, de</t>
  </si>
  <si>
    <t>Marcel</t>
  </si>
  <si>
    <t>Punten toekenning RAPID-competitie</t>
  </si>
  <si>
    <t>3 personen</t>
  </si>
  <si>
    <t>4 personen</t>
  </si>
  <si>
    <t>5 personen</t>
  </si>
  <si>
    <t>6 personen</t>
  </si>
  <si>
    <t>I:</t>
  </si>
  <si>
    <t>II:</t>
  </si>
  <si>
    <t>III:</t>
  </si>
  <si>
    <t>IV:</t>
  </si>
  <si>
    <t>groepsgrootte</t>
  </si>
  <si>
    <t>toekenning</t>
  </si>
  <si>
    <t>per 01 jan 2011</t>
  </si>
  <si>
    <t>0 p.</t>
  </si>
  <si>
    <r>
      <t>½</t>
    </r>
    <r>
      <rPr>
        <b/>
        <sz val="10"/>
        <rFont val="Arial"/>
        <family val="0"/>
      </rPr>
      <t xml:space="preserve"> p.</t>
    </r>
  </si>
  <si>
    <t>1 p.</t>
  </si>
  <si>
    <r>
      <t>1½</t>
    </r>
    <r>
      <rPr>
        <b/>
        <sz val="10"/>
        <rFont val="Arial"/>
        <family val="0"/>
      </rPr>
      <t xml:space="preserve"> p.</t>
    </r>
  </si>
  <si>
    <t>2 p.</t>
  </si>
  <si>
    <r>
      <t>2½</t>
    </r>
    <r>
      <rPr>
        <b/>
        <sz val="10"/>
        <rFont val="Arial"/>
        <family val="0"/>
      </rPr>
      <t xml:space="preserve"> p.</t>
    </r>
  </si>
  <si>
    <t>3 p.</t>
  </si>
  <si>
    <r>
      <t>3½</t>
    </r>
    <r>
      <rPr>
        <b/>
        <sz val="10"/>
        <rFont val="Arial"/>
        <family val="0"/>
      </rPr>
      <t xml:space="preserve"> p.</t>
    </r>
  </si>
  <si>
    <t>4 p.</t>
  </si>
  <si>
    <r>
      <t>4½</t>
    </r>
    <r>
      <rPr>
        <b/>
        <sz val="10"/>
        <rFont val="Arial"/>
        <family val="0"/>
      </rPr>
      <t xml:space="preserve"> p.</t>
    </r>
  </si>
  <si>
    <t>5 p.</t>
  </si>
  <si>
    <t>partijptn.</t>
  </si>
  <si>
    <t>15 min. dubbele ronde</t>
  </si>
  <si>
    <t>25 min. per ronde</t>
  </si>
  <si>
    <t>20 min. per ronde</t>
  </si>
  <si>
    <t>15 min. per ronde</t>
  </si>
  <si>
    <t>Andre</t>
  </si>
  <si>
    <t>Christiaan</t>
  </si>
  <si>
    <t>Molenaar</t>
  </si>
  <si>
    <t>Dirk</t>
  </si>
  <si>
    <t>Remco</t>
  </si>
  <si>
    <t>Zwart, de</t>
  </si>
  <si>
    <t>Ymker</t>
  </si>
  <si>
    <t>Arie</t>
  </si>
  <si>
    <t>Geerling</t>
  </si>
  <si>
    <t>Hans</t>
  </si>
  <si>
    <t>Martijn</t>
  </si>
  <si>
    <t>Ron</t>
  </si>
  <si>
    <t>Droog</t>
  </si>
  <si>
    <t>Doornhein</t>
  </si>
  <si>
    <t>Henk</t>
  </si>
  <si>
    <t xml:space="preserve">Arno </t>
  </si>
  <si>
    <t>3</t>
  </si>
  <si>
    <t>Verheul</t>
  </si>
  <si>
    <t>Marijn</t>
  </si>
  <si>
    <t>1-2</t>
  </si>
  <si>
    <t>RAPID-competitie 2022-2023</t>
  </si>
  <si>
    <t>Gerard</t>
  </si>
  <si>
    <t>Heemskerk</t>
  </si>
  <si>
    <t>Wim</t>
  </si>
  <si>
    <t>Ommeren, van</t>
  </si>
  <si>
    <t>11</t>
  </si>
  <si>
    <t>Blok</t>
  </si>
  <si>
    <t>Jan</t>
  </si>
  <si>
    <t>4</t>
  </si>
  <si>
    <t>5</t>
  </si>
  <si>
    <t>6-10</t>
  </si>
  <si>
    <t>11-16</t>
  </si>
  <si>
    <t>17</t>
  </si>
  <si>
    <t>18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</si>
</sst>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&quot;fl.&quot;\ #,##0;&quot;-&quot;&quot;fl.&quot;\ #,##0"/>
    <numFmt numFmtId="185" formatCode="&quot;fl.&quot;\ #,##0;[Red]&quot;-&quot;&quot;fl.&quot;\ #,##0"/>
    <numFmt numFmtId="186" formatCode="&quot;fl.&quot;\ #,##0.00;&quot;-&quot;&quot;fl.&quot;\ #,##0.00"/>
    <numFmt numFmtId="187" formatCode="&quot;fl.&quot;\ #,##0.00;[Red]&quot;-&quot;&quot;fl.&quot;\ #,##0.00"/>
    <numFmt numFmtId="188" formatCode="d\-m\-yy"/>
    <numFmt numFmtId="189" formatCode="d\-mmm\-yy"/>
    <numFmt numFmtId="190" formatCode="d\-mmm"/>
    <numFmt numFmtId="191" formatCode="mmm\-yy"/>
    <numFmt numFmtId="192" formatCode="d\-m\-yy\ h:mm"/>
    <numFmt numFmtId="193" formatCode="dd\-mmm\-yy"/>
    <numFmt numFmtId="194" formatCode="hh:mm\ AM/PM"/>
    <numFmt numFmtId="195" formatCode="0.0"/>
    <numFmt numFmtId="196" formatCode="0.00000"/>
    <numFmt numFmtId="197" formatCode="00"/>
  </numFmts>
  <fonts count="63">
    <font>
      <sz val="10"/>
      <name val="Courier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8"/>
      <name val="Arial"/>
      <family val="0"/>
    </font>
    <font>
      <b/>
      <sz val="7"/>
      <name val="Arial"/>
      <family val="0"/>
    </font>
    <font>
      <b/>
      <sz val="9"/>
      <color indexed="12"/>
      <name val="Arial"/>
      <family val="0"/>
    </font>
    <font>
      <sz val="24"/>
      <name val="Impact"/>
      <family val="0"/>
    </font>
    <font>
      <b/>
      <sz val="10"/>
      <color indexed="9"/>
      <name val="Arial"/>
      <family val="0"/>
    </font>
    <font>
      <sz val="10"/>
      <color indexed="9"/>
      <name val="Courier"/>
      <family val="0"/>
    </font>
    <font>
      <b/>
      <sz val="10"/>
      <color indexed="13"/>
      <name val="Arial"/>
      <family val="0"/>
    </font>
    <font>
      <sz val="10"/>
      <color indexed="13"/>
      <name val="Courier"/>
      <family val="0"/>
    </font>
    <font>
      <sz val="20"/>
      <name val="Impact"/>
      <family val="2"/>
    </font>
    <font>
      <u val="single"/>
      <sz val="10"/>
      <color indexed="12"/>
      <name val="Courier"/>
      <family val="0"/>
    </font>
    <font>
      <b/>
      <sz val="9"/>
      <color indexed="8"/>
      <name val="Arial"/>
      <family val="0"/>
    </font>
    <font>
      <sz val="10"/>
      <color indexed="8"/>
      <name val="Courier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3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.75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Courier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Courier"/>
      <family val="0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29" borderId="1" applyNumberFormat="0" applyAlignment="0" applyProtection="0"/>
    <xf numFmtId="4" fontId="4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32" borderId="0" applyNumberFormat="0" applyBorder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6" borderId="9" applyNumberFormat="0" applyAlignment="0" applyProtection="0"/>
    <xf numFmtId="187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4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193" fontId="5" fillId="0" borderId="0" xfId="0" applyNumberFormat="1" applyFont="1" applyAlignment="1" applyProtection="1">
      <alignment horizontal="left"/>
      <protection locked="0"/>
    </xf>
    <xf numFmtId="0" fontId="0" fillId="0" borderId="0" xfId="0" applyBorder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" fontId="5" fillId="0" borderId="0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>
      <alignment horizontal="left"/>
    </xf>
    <xf numFmtId="4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97" fontId="5" fillId="0" borderId="0" xfId="0" applyNumberFormat="1" applyFont="1" applyAlignment="1">
      <alignment/>
    </xf>
    <xf numFmtId="197" fontId="4" fillId="0" borderId="0" xfId="0" applyNumberFormat="1" applyFont="1" applyAlignment="1" applyProtection="1">
      <alignment horizontal="left"/>
      <protection locked="0"/>
    </xf>
    <xf numFmtId="197" fontId="5" fillId="0" borderId="0" xfId="0" applyNumberFormat="1" applyFont="1" applyBorder="1" applyAlignment="1" applyProtection="1">
      <alignment horizontal="left"/>
      <protection locked="0"/>
    </xf>
    <xf numFmtId="197" fontId="5" fillId="0" borderId="0" xfId="0" applyNumberFormat="1" applyFont="1" applyAlignment="1">
      <alignment horizontal="left"/>
    </xf>
    <xf numFmtId="197" fontId="5" fillId="0" borderId="0" xfId="0" applyNumberFormat="1" applyFont="1" applyAlignment="1" applyProtection="1">
      <alignment horizontal="left"/>
      <protection locked="0"/>
    </xf>
    <xf numFmtId="197" fontId="4" fillId="0" borderId="0" xfId="0" applyNumberFormat="1" applyFont="1" applyAlignment="1" applyProtection="1">
      <alignment/>
      <protection locked="0"/>
    </xf>
    <xf numFmtId="197" fontId="4" fillId="0" borderId="10" xfId="0" applyNumberFormat="1" applyFont="1" applyBorder="1" applyAlignment="1" applyProtection="1">
      <alignment/>
      <protection locked="0"/>
    </xf>
    <xf numFmtId="197" fontId="5" fillId="0" borderId="0" xfId="0" applyNumberFormat="1" applyFont="1" applyAlignment="1" applyProtection="1">
      <alignment/>
      <protection locked="0"/>
    </xf>
    <xf numFmtId="1" fontId="5" fillId="0" borderId="11" xfId="0" applyNumberFormat="1" applyFont="1" applyBorder="1" applyAlignment="1">
      <alignment horizontal="center"/>
    </xf>
    <xf numFmtId="197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197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4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197" fontId="8" fillId="0" borderId="0" xfId="0" applyNumberFormat="1" applyFont="1" applyAlignment="1">
      <alignment horizontal="left"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1" fontId="6" fillId="0" borderId="12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0" fontId="7" fillId="0" borderId="14" xfId="0" applyNumberFormat="1" applyFont="1" applyBorder="1" applyAlignment="1">
      <alignment horizontal="center"/>
    </xf>
    <xf numFmtId="4" fontId="8" fillId="0" borderId="10" xfId="0" applyNumberFormat="1" applyFont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/>
    </xf>
    <xf numFmtId="197" fontId="4" fillId="0" borderId="10" xfId="0" applyNumberFormat="1" applyFont="1" applyBorder="1" applyAlignment="1" applyProtection="1">
      <alignment horizontal="left"/>
      <protection locked="0"/>
    </xf>
    <xf numFmtId="4" fontId="8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7" fontId="4" fillId="0" borderId="0" xfId="0" applyNumberFormat="1" applyFont="1" applyBorder="1" applyAlignment="1" applyProtection="1">
      <alignment horizontal="left"/>
      <protection locked="0"/>
    </xf>
    <xf numFmtId="197" fontId="4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0" fontId="8" fillId="0" borderId="11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97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0" fontId="7" fillId="0" borderId="16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49" fontId="6" fillId="33" borderId="17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 quotePrefix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1" fontId="6" fillId="33" borderId="15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center"/>
    </xf>
    <xf numFmtId="1" fontId="6" fillId="33" borderId="22" xfId="0" applyNumberFormat="1" applyFont="1" applyFill="1" applyBorder="1" applyAlignment="1">
      <alignment horizontal="center"/>
    </xf>
    <xf numFmtId="1" fontId="6" fillId="33" borderId="23" xfId="0" applyNumberFormat="1" applyFont="1" applyFill="1" applyBorder="1" applyAlignment="1">
      <alignment horizontal="center"/>
    </xf>
    <xf numFmtId="1" fontId="6" fillId="33" borderId="24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 horizontal="center"/>
    </xf>
    <xf numFmtId="1" fontId="5" fillId="34" borderId="25" xfId="0" applyNumberFormat="1" applyFont="1" applyFill="1" applyBorder="1" applyAlignment="1" applyProtection="1">
      <alignment horizontal="left"/>
      <protection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4" fontId="5" fillId="34" borderId="16" xfId="0" applyNumberFormat="1" applyFont="1" applyFill="1" applyBorder="1" applyAlignment="1" applyProtection="1">
      <alignment horizontal="left"/>
      <protection locked="0"/>
    </xf>
    <xf numFmtId="197" fontId="5" fillId="34" borderId="16" xfId="0" applyNumberFormat="1" applyFont="1" applyFill="1" applyBorder="1" applyAlignment="1" applyProtection="1">
      <alignment horizontal="left"/>
      <protection locked="0"/>
    </xf>
    <xf numFmtId="197" fontId="5" fillId="34" borderId="16" xfId="0" applyNumberFormat="1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26" xfId="0" applyFont="1" applyFill="1" applyBorder="1" applyAlignment="1" quotePrefix="1">
      <alignment horizontal="center"/>
    </xf>
    <xf numFmtId="0" fontId="5" fillId="34" borderId="29" xfId="0" applyFont="1" applyFill="1" applyBorder="1" applyAlignment="1">
      <alignment/>
    </xf>
    <xf numFmtId="4" fontId="5" fillId="34" borderId="30" xfId="0" applyNumberFormat="1" applyFont="1" applyFill="1" applyBorder="1" applyAlignment="1" applyProtection="1">
      <alignment/>
      <protection locked="0"/>
    </xf>
    <xf numFmtId="4" fontId="5" fillId="34" borderId="31" xfId="0" applyNumberFormat="1" applyFont="1" applyFill="1" applyBorder="1" applyAlignment="1" applyProtection="1">
      <alignment/>
      <protection locked="0"/>
    </xf>
    <xf numFmtId="4" fontId="5" fillId="34" borderId="32" xfId="0" applyNumberFormat="1" applyFont="1" applyFill="1" applyBorder="1" applyAlignment="1" applyProtection="1">
      <alignment/>
      <protection locked="0"/>
    </xf>
    <xf numFmtId="0" fontId="5" fillId="34" borderId="33" xfId="0" applyFont="1" applyFill="1" applyBorder="1" applyAlignment="1">
      <alignment horizontal="right"/>
    </xf>
    <xf numFmtId="0" fontId="5" fillId="34" borderId="34" xfId="0" applyFont="1" applyFill="1" applyBorder="1" applyAlignment="1">
      <alignment horizontal="right"/>
    </xf>
    <xf numFmtId="0" fontId="5" fillId="34" borderId="35" xfId="0" applyFont="1" applyFill="1" applyBorder="1" applyAlignment="1">
      <alignment horizontal="right"/>
    </xf>
    <xf numFmtId="197" fontId="5" fillId="34" borderId="34" xfId="0" applyNumberFormat="1" applyFont="1" applyFill="1" applyBorder="1" applyAlignment="1">
      <alignment horizontal="right"/>
    </xf>
    <xf numFmtId="0" fontId="5" fillId="34" borderId="36" xfId="0" applyFont="1" applyFill="1" applyBorder="1" applyAlignment="1">
      <alignment horizontal="right"/>
    </xf>
    <xf numFmtId="1" fontId="5" fillId="34" borderId="37" xfId="0" applyNumberFormat="1" applyFont="1" applyFill="1" applyBorder="1" applyAlignment="1">
      <alignment horizontal="center"/>
    </xf>
    <xf numFmtId="0" fontId="5" fillId="34" borderId="36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2" fontId="5" fillId="34" borderId="45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2" fontId="5" fillId="34" borderId="39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5" fillId="34" borderId="11" xfId="0" applyFont="1" applyFill="1" applyBorder="1" applyAlignment="1">
      <alignment horizontal="center"/>
    </xf>
    <xf numFmtId="193" fontId="5" fillId="0" borderId="0" xfId="0" applyNumberFormat="1" applyFont="1" applyAlignment="1" applyProtection="1">
      <alignment horizontal="right"/>
      <protection locked="0"/>
    </xf>
    <xf numFmtId="197" fontId="5" fillId="0" borderId="11" xfId="0" applyNumberFormat="1" applyFont="1" applyBorder="1" applyAlignment="1">
      <alignment horizontal="center"/>
    </xf>
    <xf numFmtId="197" fontId="5" fillId="0" borderId="11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0" fontId="6" fillId="33" borderId="19" xfId="0" applyNumberFormat="1" applyFont="1" applyFill="1" applyBorder="1" applyAlignment="1">
      <alignment horizontal="left"/>
    </xf>
    <xf numFmtId="0" fontId="5" fillId="34" borderId="3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" fontId="13" fillId="35" borderId="0" xfId="0" applyNumberFormat="1" applyFont="1" applyFill="1" applyBorder="1" applyAlignment="1" applyProtection="1" quotePrefix="1">
      <alignment horizontal="left" vertical="center"/>
      <protection locked="0"/>
    </xf>
    <xf numFmtId="0" fontId="14" fillId="35" borderId="0" xfId="0" applyFont="1" applyFill="1" applyAlignment="1">
      <alignment vertical="center"/>
    </xf>
    <xf numFmtId="14" fontId="9" fillId="33" borderId="47" xfId="0" applyNumberFormat="1" applyFon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1" fontId="11" fillId="35" borderId="0" xfId="0" applyNumberFormat="1" applyFont="1" applyFill="1" applyBorder="1" applyAlignment="1" applyProtection="1" quotePrefix="1">
      <alignment horizontal="left" vertical="center"/>
      <protection locked="0"/>
    </xf>
    <xf numFmtId="0" fontId="12" fillId="35" borderId="0" xfId="0" applyFont="1" applyFill="1" applyAlignment="1">
      <alignment vertical="center"/>
    </xf>
    <xf numFmtId="0" fontId="17" fillId="34" borderId="47" xfId="0" applyFont="1" applyFill="1" applyBorder="1" applyAlignment="1">
      <alignment horizontal="center"/>
    </xf>
    <xf numFmtId="0" fontId="18" fillId="34" borderId="4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375"/>
        </c:manualLayout>
      </c:layout>
      <c:barChart>
        <c:barDir val="bar"/>
        <c:grouping val="clustered"/>
        <c:varyColors val="0"/>
        <c:ser>
          <c:idx val="9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'STAND OP PUNTEN'!$R$15:$R$54</c:f>
              <c:numCache/>
            </c:numRef>
          </c:val>
        </c:ser>
        <c:overlap val="-100"/>
        <c:gapWidth val="100"/>
        <c:axId val="21279259"/>
        <c:axId val="57295604"/>
      </c:barChart>
      <c:catAx>
        <c:axId val="21279259"/>
        <c:scaling>
          <c:orientation val="maxMin"/>
        </c:scaling>
        <c:axPos val="l"/>
        <c:delete val="1"/>
        <c:majorTickMark val="out"/>
        <c:minorTickMark val="none"/>
        <c:tickLblPos val="nextTo"/>
        <c:crossAx val="57295604"/>
        <c:crosses val="autoZero"/>
        <c:auto val="1"/>
        <c:lblOffset val="100"/>
        <c:tickLblSkip val="1"/>
        <c:noMultiLvlLbl val="0"/>
      </c:catAx>
      <c:valAx>
        <c:axId val="57295604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79259"/>
        <c:crossesAt val="1"/>
        <c:crossBetween val="between"/>
        <c:dispUnits/>
        <c:majorUnit val="0.2"/>
        <c:minorUnit val="0.1"/>
      </c:valAx>
      <c:spPr>
        <a:gradFill rotWithShape="1">
          <a:gsLst>
            <a:gs pos="0">
              <a:srgbClr val="3366FF"/>
            </a:gs>
            <a:gs pos="100000">
              <a:srgbClr val="00FF00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partijpunten</a:t>
            </a:r>
          </a:p>
        </c:rich>
      </c:tx>
      <c:layout>
        <c:manualLayout>
          <c:xMode val="factor"/>
          <c:yMode val="factor"/>
          <c:x val="0.017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3575"/>
          <c:w val="0.99325"/>
          <c:h val="0.91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'STAND OP PUNTEN'!$F$14</c:f>
              <c:strCache>
                <c:ptCount val="1"/>
                <c:pt idx="0">
                  <c:v>punten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 OP PUNTEN'!$E$15:$E$54</c:f>
              <c:strCache>
                <c:ptCount val="40"/>
                <c:pt idx="0">
                  <c:v>Wouter</c:v>
                </c:pt>
                <c:pt idx="1">
                  <c:v>Martijn</c:v>
                </c:pt>
                <c:pt idx="2">
                  <c:v>Arno </c:v>
                </c:pt>
                <c:pt idx="3">
                  <c:v>Gerard</c:v>
                </c:pt>
                <c:pt idx="4">
                  <c:v>Hans</c:v>
                </c:pt>
                <c:pt idx="5">
                  <c:v>Andre</c:v>
                </c:pt>
                <c:pt idx="6">
                  <c:v>Ron</c:v>
                </c:pt>
                <c:pt idx="7">
                  <c:v>Arie</c:v>
                </c:pt>
                <c:pt idx="8">
                  <c:v>Remco</c:v>
                </c:pt>
                <c:pt idx="9">
                  <c:v>Marcel</c:v>
                </c:pt>
                <c:pt idx="10">
                  <c:v>Dirk</c:v>
                </c:pt>
                <c:pt idx="11">
                  <c:v>Marijn</c:v>
                </c:pt>
                <c:pt idx="12">
                  <c:v>Arie</c:v>
                </c:pt>
                <c:pt idx="13">
                  <c:v>Henk</c:v>
                </c:pt>
                <c:pt idx="14">
                  <c:v>Maarten</c:v>
                </c:pt>
                <c:pt idx="15">
                  <c:v>Christiaan</c:v>
                </c:pt>
                <c:pt idx="16">
                  <c:v>Jan</c:v>
                </c:pt>
                <c:pt idx="17">
                  <c:v>Wim</c:v>
                </c:pt>
              </c:strCache>
            </c:strRef>
          </c:cat>
          <c:val>
            <c:numRef>
              <c:f>'STAND OP PUNTEN'!$F$15:$F$54</c:f>
              <c:numCache>
                <c:ptCount val="40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3</c:v>
                </c:pt>
              </c:numCache>
            </c:numRef>
          </c:val>
        </c:ser>
        <c:ser>
          <c:idx val="1"/>
          <c:order val="1"/>
          <c:tx>
            <c:strRef>
              <c:f>'STAND OP PUNTEN GRAFISCH'!$T$14</c:f>
              <c:strCache>
                <c:ptCount val="1"/>
                <c:pt idx="0">
                  <c:v>gemiddeld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'STAND OP PUNTEN'!$E$15:$E$54</c:f>
              <c:strCache>
                <c:ptCount val="40"/>
                <c:pt idx="0">
                  <c:v>Wouter</c:v>
                </c:pt>
                <c:pt idx="1">
                  <c:v>Martijn</c:v>
                </c:pt>
                <c:pt idx="2">
                  <c:v>Arno </c:v>
                </c:pt>
                <c:pt idx="3">
                  <c:v>Gerard</c:v>
                </c:pt>
                <c:pt idx="4">
                  <c:v>Hans</c:v>
                </c:pt>
                <c:pt idx="5">
                  <c:v>Andre</c:v>
                </c:pt>
                <c:pt idx="6">
                  <c:v>Ron</c:v>
                </c:pt>
                <c:pt idx="7">
                  <c:v>Arie</c:v>
                </c:pt>
                <c:pt idx="8">
                  <c:v>Remco</c:v>
                </c:pt>
                <c:pt idx="9">
                  <c:v>Marcel</c:v>
                </c:pt>
                <c:pt idx="10">
                  <c:v>Dirk</c:v>
                </c:pt>
                <c:pt idx="11">
                  <c:v>Marijn</c:v>
                </c:pt>
                <c:pt idx="12">
                  <c:v>Arie</c:v>
                </c:pt>
                <c:pt idx="13">
                  <c:v>Henk</c:v>
                </c:pt>
                <c:pt idx="14">
                  <c:v>Maarten</c:v>
                </c:pt>
                <c:pt idx="15">
                  <c:v>Christiaan</c:v>
                </c:pt>
                <c:pt idx="16">
                  <c:v>Jan</c:v>
                </c:pt>
                <c:pt idx="17">
                  <c:v>Wim</c:v>
                </c:pt>
              </c:strCache>
            </c:strRef>
          </c:cat>
          <c:val>
            <c:numRef>
              <c:f>'STAND OP PUNTEN GRAFISCH'!$T$15:$T$54</c:f>
              <c:numCache/>
            </c:numRef>
          </c:val>
        </c:ser>
        <c:gapWidth val="100"/>
        <c:axId val="45898389"/>
        <c:axId val="10432318"/>
      </c:barChart>
      <c:catAx>
        <c:axId val="4589838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432318"/>
        <c:crosses val="autoZero"/>
        <c:auto val="1"/>
        <c:lblOffset val="100"/>
        <c:tickLblSkip val="1"/>
        <c:noMultiLvlLbl val="0"/>
      </c:catAx>
      <c:valAx>
        <c:axId val="10432318"/>
        <c:scaling>
          <c:orientation val="minMax"/>
          <c:max val="6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45898389"/>
        <c:crossesAt val="1"/>
        <c:crossBetween val="between"/>
        <c:dispUnits/>
        <c:minorUnit val="5"/>
      </c:valAx>
      <c:spPr>
        <a:gradFill rotWithShape="1">
          <a:gsLst>
            <a:gs pos="0">
              <a:srgbClr val="0000FF"/>
            </a:gs>
            <a:gs pos="100000">
              <a:srgbClr val="00FF00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25"/>
          <c:y val="0.88275"/>
          <c:w val="0.088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375"/>
        </c:manualLayout>
      </c:layout>
      <c:barChart>
        <c:barDir val="bar"/>
        <c:grouping val="clustered"/>
        <c:varyColors val="0"/>
        <c:ser>
          <c:idx val="9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'STAND OP PERCENTAGE'!$R$15:$R$54</c:f>
              <c:numCache/>
            </c:numRef>
          </c:val>
        </c:ser>
        <c:overlap val="-100"/>
        <c:gapWidth val="100"/>
        <c:axId val="26781999"/>
        <c:axId val="39711400"/>
      </c:barChart>
      <c:catAx>
        <c:axId val="26781999"/>
        <c:scaling>
          <c:orientation val="maxMin"/>
        </c:scaling>
        <c:axPos val="l"/>
        <c:delete val="1"/>
        <c:majorTickMark val="out"/>
        <c:minorTickMark val="none"/>
        <c:tickLblPos val="nextTo"/>
        <c:crossAx val="39711400"/>
        <c:crosses val="autoZero"/>
        <c:auto val="1"/>
        <c:lblOffset val="100"/>
        <c:tickLblSkip val="1"/>
        <c:noMultiLvlLbl val="0"/>
      </c:catAx>
      <c:valAx>
        <c:axId val="39711400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81999"/>
        <c:crossesAt val="1"/>
        <c:crossBetween val="between"/>
        <c:dispUnits/>
        <c:majorUnit val="0.2"/>
        <c:minorUnit val="0.1"/>
      </c:valAx>
      <c:spPr>
        <a:gradFill rotWithShape="1">
          <a:gsLst>
            <a:gs pos="0">
              <a:srgbClr val="3366FF"/>
            </a:gs>
            <a:gs pos="100000">
              <a:srgbClr val="00FF00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47625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381000</xdr:colOff>
      <xdr:row>0</xdr:row>
      <xdr:rowOff>428625</xdr:rowOff>
    </xdr:to>
    <xdr:pic>
      <xdr:nvPicPr>
        <xdr:cNvPr id="2" name="Figuur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7622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0</xdr:rowOff>
    </xdr:from>
    <xdr:to>
      <xdr:col>8</xdr:col>
      <xdr:colOff>352425</xdr:colOff>
      <xdr:row>1</xdr:row>
      <xdr:rowOff>0</xdr:rowOff>
    </xdr:to>
    <xdr:sp>
      <xdr:nvSpPr>
        <xdr:cNvPr id="1" name="Line 21"/>
        <xdr:cNvSpPr>
          <a:spLocks/>
        </xdr:cNvSpPr>
      </xdr:nvSpPr>
      <xdr:spPr>
        <a:xfrm>
          <a:off x="4057650" y="4381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0</xdr:row>
      <xdr:rowOff>0</xdr:rowOff>
    </xdr:from>
    <xdr:to>
      <xdr:col>2</xdr:col>
      <xdr:colOff>180975</xdr:colOff>
      <xdr:row>0</xdr:row>
      <xdr:rowOff>428625</xdr:rowOff>
    </xdr:to>
    <xdr:pic>
      <xdr:nvPicPr>
        <xdr:cNvPr id="2" name="Figuur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7622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12</xdr:row>
      <xdr:rowOff>114300</xdr:rowOff>
    </xdr:from>
    <xdr:to>
      <xdr:col>21</xdr:col>
      <xdr:colOff>485775</xdr:colOff>
      <xdr:row>54</xdr:row>
      <xdr:rowOff>85725</xdr:rowOff>
    </xdr:to>
    <xdr:graphicFrame>
      <xdr:nvGraphicFramePr>
        <xdr:cNvPr id="3" name="Grafiek 50"/>
        <xdr:cNvGraphicFramePr/>
      </xdr:nvGraphicFramePr>
      <xdr:xfrm>
        <a:off x="7486650" y="2190750"/>
        <a:ext cx="2047875" cy="757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2</xdr:row>
      <xdr:rowOff>0</xdr:rowOff>
    </xdr:from>
    <xdr:to>
      <xdr:col>7</xdr:col>
      <xdr:colOff>352425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171950" y="6286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47625</xdr:rowOff>
    </xdr:from>
    <xdr:to>
      <xdr:col>17</xdr:col>
      <xdr:colOff>666750</xdr:colOff>
      <xdr:row>56</xdr:row>
      <xdr:rowOff>66675</xdr:rowOff>
    </xdr:to>
    <xdr:graphicFrame>
      <xdr:nvGraphicFramePr>
        <xdr:cNvPr id="2" name="Grafiek 4"/>
        <xdr:cNvGraphicFramePr/>
      </xdr:nvGraphicFramePr>
      <xdr:xfrm>
        <a:off x="428625" y="2114550"/>
        <a:ext cx="72961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2</xdr:row>
      <xdr:rowOff>0</xdr:rowOff>
    </xdr:from>
    <xdr:to>
      <xdr:col>8</xdr:col>
      <xdr:colOff>314325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45053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314325</xdr:colOff>
      <xdr:row>2</xdr:row>
      <xdr:rowOff>0</xdr:rowOff>
    </xdr:from>
    <xdr:to>
      <xdr:col>8</xdr:col>
      <xdr:colOff>314325</xdr:colOff>
      <xdr:row>2</xdr:row>
      <xdr:rowOff>0</xdr:rowOff>
    </xdr:to>
    <xdr:sp>
      <xdr:nvSpPr>
        <xdr:cNvPr id="4" name="Line 8"/>
        <xdr:cNvSpPr>
          <a:spLocks/>
        </xdr:cNvSpPr>
      </xdr:nvSpPr>
      <xdr:spPr>
        <a:xfrm>
          <a:off x="45053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314325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5" name="Line 10"/>
        <xdr:cNvSpPr>
          <a:spLocks/>
        </xdr:cNvSpPr>
      </xdr:nvSpPr>
      <xdr:spPr>
        <a:xfrm>
          <a:off x="4505325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314325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6" name="Line 12"/>
        <xdr:cNvSpPr>
          <a:spLocks/>
        </xdr:cNvSpPr>
      </xdr:nvSpPr>
      <xdr:spPr>
        <a:xfrm>
          <a:off x="4505325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0</xdr:row>
      <xdr:rowOff>9525</xdr:rowOff>
    </xdr:from>
    <xdr:to>
      <xdr:col>1</xdr:col>
      <xdr:colOff>447675</xdr:colOff>
      <xdr:row>0</xdr:row>
      <xdr:rowOff>514350</xdr:rowOff>
    </xdr:to>
    <xdr:pic>
      <xdr:nvPicPr>
        <xdr:cNvPr id="7" name="Figuur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9525"/>
          <a:ext cx="32385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0</xdr:rowOff>
    </xdr:from>
    <xdr:to>
      <xdr:col>8</xdr:col>
      <xdr:colOff>352425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4057650" y="4381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0</xdr:row>
      <xdr:rowOff>0</xdr:rowOff>
    </xdr:from>
    <xdr:to>
      <xdr:col>2</xdr:col>
      <xdr:colOff>180975</xdr:colOff>
      <xdr:row>0</xdr:row>
      <xdr:rowOff>428625</xdr:rowOff>
    </xdr:to>
    <xdr:pic>
      <xdr:nvPicPr>
        <xdr:cNvPr id="2" name="Figuur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7622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12</xdr:row>
      <xdr:rowOff>114300</xdr:rowOff>
    </xdr:from>
    <xdr:to>
      <xdr:col>21</xdr:col>
      <xdr:colOff>485775</xdr:colOff>
      <xdr:row>54</xdr:row>
      <xdr:rowOff>85725</xdr:rowOff>
    </xdr:to>
    <xdr:graphicFrame>
      <xdr:nvGraphicFramePr>
        <xdr:cNvPr id="3" name="Grafiek 3"/>
        <xdr:cNvGraphicFramePr/>
      </xdr:nvGraphicFramePr>
      <xdr:xfrm>
        <a:off x="7486650" y="2190750"/>
        <a:ext cx="2047875" cy="757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showGridLines="0" zoomScalePageLayoutView="0" workbookViewId="0" topLeftCell="A1">
      <selection activeCell="P32" sqref="P32"/>
    </sheetView>
  </sheetViews>
  <sheetFormatPr defaultColWidth="9.00390625" defaultRowHeight="12.75"/>
  <cols>
    <col min="1" max="1" width="3.125" style="1" customWidth="1"/>
    <col min="2" max="2" width="9.625" style="39" customWidth="1"/>
    <col min="3" max="3" width="9.625" style="2" customWidth="1"/>
    <col min="4" max="4" width="5.625" style="1" customWidth="1"/>
    <col min="5" max="5" width="9.625" style="1" customWidth="1"/>
    <col min="6" max="6" width="9.625" style="6" customWidth="1"/>
    <col min="7" max="7" width="5.625" style="1" customWidth="1"/>
    <col min="8" max="9" width="9.625" style="1" customWidth="1"/>
    <col min="10" max="10" width="5.625" style="1" customWidth="1"/>
    <col min="11" max="12" width="9.625" style="1" customWidth="1"/>
    <col min="13" max="13" width="5.625" style="1" customWidth="1"/>
    <col min="14" max="14" width="6.625" style="1" customWidth="1"/>
    <col min="15" max="182" width="8.625" style="1" customWidth="1"/>
    <col min="183" max="16384" width="9.00390625" style="1" customWidth="1"/>
  </cols>
  <sheetData>
    <row r="1" spans="2:13" ht="34.5" customHeight="1" thickBot="1">
      <c r="B1" s="51"/>
      <c r="C1" s="75" t="s">
        <v>32</v>
      </c>
      <c r="D1" s="75"/>
      <c r="E1" s="53"/>
      <c r="F1" s="3"/>
      <c r="G1" s="75"/>
      <c r="H1" s="3"/>
      <c r="I1" s="3"/>
      <c r="J1" s="75"/>
      <c r="K1" s="3"/>
      <c r="L1" s="3"/>
      <c r="M1" s="12"/>
    </row>
    <row r="2" spans="2:13" ht="9" customHeight="1" thickTop="1">
      <c r="B2" s="55"/>
      <c r="C2" s="56"/>
      <c r="D2" s="57"/>
      <c r="E2" s="57"/>
      <c r="F2" s="59"/>
      <c r="G2" s="57"/>
      <c r="H2" s="59"/>
      <c r="I2" s="59"/>
      <c r="J2" s="57"/>
      <c r="K2" s="59"/>
      <c r="L2" s="59"/>
      <c r="M2" s="12"/>
    </row>
    <row r="3" spans="2:12" s="12" customFormat="1" ht="15.75" customHeight="1">
      <c r="B3" s="137" t="s">
        <v>37</v>
      </c>
      <c r="C3" s="138"/>
      <c r="D3" s="138"/>
      <c r="E3" s="138"/>
      <c r="F3" s="4" t="s">
        <v>48</v>
      </c>
      <c r="G3" s="10"/>
      <c r="H3" s="10"/>
      <c r="K3" s="9"/>
      <c r="L3" s="130"/>
    </row>
    <row r="4" spans="2:8" s="12" customFormat="1" ht="20.25" customHeight="1">
      <c r="B4" s="45"/>
      <c r="C4" s="128" t="s">
        <v>46</v>
      </c>
      <c r="E4"/>
      <c r="F4" s="14"/>
      <c r="H4" s="10"/>
    </row>
    <row r="5" spans="2:8" s="12" customFormat="1" ht="14.25" customHeight="1">
      <c r="B5" s="42" t="s">
        <v>42</v>
      </c>
      <c r="C5" s="10" t="s">
        <v>38</v>
      </c>
      <c r="E5" s="45"/>
      <c r="F5" s="17" t="s">
        <v>21</v>
      </c>
      <c r="H5" s="10"/>
    </row>
    <row r="6" spans="2:8" s="12" customFormat="1" ht="14.25" customHeight="1">
      <c r="B6" s="44" t="s">
        <v>43</v>
      </c>
      <c r="C6" s="10" t="s">
        <v>39</v>
      </c>
      <c r="E6" s="10"/>
      <c r="F6" s="10" t="s">
        <v>22</v>
      </c>
      <c r="H6" s="10"/>
    </row>
    <row r="7" spans="2:8" s="12" customFormat="1" ht="14.25" customHeight="1">
      <c r="B7" s="44" t="s">
        <v>44</v>
      </c>
      <c r="C7" s="10" t="s">
        <v>40</v>
      </c>
      <c r="E7" s="17"/>
      <c r="F7" s="31"/>
      <c r="H7" s="10"/>
    </row>
    <row r="8" spans="2:8" s="12" customFormat="1" ht="14.25" customHeight="1">
      <c r="B8" s="44" t="s">
        <v>45</v>
      </c>
      <c r="C8" s="10" t="s">
        <v>41</v>
      </c>
      <c r="F8" s="31"/>
      <c r="H8" s="10"/>
    </row>
    <row r="9" spans="2:13" s="12" customFormat="1" ht="14.25" customHeight="1">
      <c r="B9" s="39"/>
      <c r="C9" s="44"/>
      <c r="D9" s="10"/>
      <c r="F9" s="31"/>
      <c r="G9" s="10"/>
      <c r="H9" s="10"/>
      <c r="J9" s="10"/>
      <c r="M9" s="10"/>
    </row>
    <row r="10" spans="2:12" s="12" customFormat="1" ht="14.25" customHeight="1">
      <c r="B10" s="135" t="s">
        <v>46</v>
      </c>
      <c r="C10" s="136"/>
      <c r="E10" s="135" t="s">
        <v>46</v>
      </c>
      <c r="F10" s="136"/>
      <c r="H10" s="135" t="s">
        <v>46</v>
      </c>
      <c r="I10" s="136"/>
      <c r="K10" s="135" t="s">
        <v>46</v>
      </c>
      <c r="L10" s="136"/>
    </row>
    <row r="11" spans="2:12" s="12" customFormat="1" ht="14.25" customHeight="1">
      <c r="B11" s="135" t="s">
        <v>38</v>
      </c>
      <c r="C11" s="136"/>
      <c r="E11" s="135" t="s">
        <v>39</v>
      </c>
      <c r="F11" s="136"/>
      <c r="H11" s="135" t="s">
        <v>40</v>
      </c>
      <c r="I11" s="136"/>
      <c r="K11" s="135" t="s">
        <v>41</v>
      </c>
      <c r="L11" s="136"/>
    </row>
    <row r="12" spans="2:12" s="12" customFormat="1" ht="14.25" customHeight="1">
      <c r="B12" s="135" t="s">
        <v>61</v>
      </c>
      <c r="C12" s="136"/>
      <c r="E12" s="135" t="s">
        <v>62</v>
      </c>
      <c r="F12" s="136"/>
      <c r="H12" s="135" t="s">
        <v>63</v>
      </c>
      <c r="I12" s="136"/>
      <c r="K12" s="135" t="s">
        <v>64</v>
      </c>
      <c r="L12" s="136"/>
    </row>
    <row r="13" spans="2:12" s="12" customFormat="1" ht="14.25" customHeight="1">
      <c r="B13" s="129" t="s">
        <v>60</v>
      </c>
      <c r="C13" s="129" t="s">
        <v>47</v>
      </c>
      <c r="E13" s="129" t="s">
        <v>17</v>
      </c>
      <c r="F13" s="129" t="s">
        <v>47</v>
      </c>
      <c r="H13" s="129" t="s">
        <v>17</v>
      </c>
      <c r="I13" s="129" t="s">
        <v>47</v>
      </c>
      <c r="K13" s="129" t="s">
        <v>17</v>
      </c>
      <c r="L13" s="129" t="s">
        <v>47</v>
      </c>
    </row>
    <row r="14" spans="2:13" s="10" customFormat="1" ht="14.25" customHeight="1">
      <c r="B14" s="131" t="s">
        <v>49</v>
      </c>
      <c r="C14" s="133">
        <v>3</v>
      </c>
      <c r="D14" s="12"/>
      <c r="E14" s="131" t="s">
        <v>49</v>
      </c>
      <c r="F14" s="133">
        <v>3</v>
      </c>
      <c r="G14" s="12"/>
      <c r="H14" s="131" t="s">
        <v>49</v>
      </c>
      <c r="I14" s="133">
        <v>3</v>
      </c>
      <c r="J14" s="12"/>
      <c r="K14" s="131" t="s">
        <v>49</v>
      </c>
      <c r="L14" s="133">
        <v>3</v>
      </c>
      <c r="M14" s="12"/>
    </row>
    <row r="15" spans="2:13" s="10" customFormat="1" ht="14.25" customHeight="1">
      <c r="B15" s="132" t="s">
        <v>50</v>
      </c>
      <c r="C15" s="133">
        <v>5</v>
      </c>
      <c r="D15" s="12"/>
      <c r="E15" s="132" t="s">
        <v>50</v>
      </c>
      <c r="F15" s="133">
        <v>5</v>
      </c>
      <c r="G15" s="127"/>
      <c r="H15" s="132" t="s">
        <v>50</v>
      </c>
      <c r="I15" s="133">
        <v>5</v>
      </c>
      <c r="J15" s="127"/>
      <c r="K15" s="132" t="s">
        <v>50</v>
      </c>
      <c r="L15" s="133">
        <v>4</v>
      </c>
      <c r="M15" s="127"/>
    </row>
    <row r="16" spans="2:13" s="10" customFormat="1" ht="14.25" customHeight="1">
      <c r="B16" s="131" t="s">
        <v>51</v>
      </c>
      <c r="C16" s="133">
        <v>6</v>
      </c>
      <c r="D16" s="12"/>
      <c r="E16" s="131" t="s">
        <v>51</v>
      </c>
      <c r="F16" s="133">
        <v>7</v>
      </c>
      <c r="G16" s="127"/>
      <c r="H16" s="131" t="s">
        <v>51</v>
      </c>
      <c r="I16" s="133">
        <v>6</v>
      </c>
      <c r="J16" s="127"/>
      <c r="K16" s="131" t="s">
        <v>51</v>
      </c>
      <c r="L16" s="133">
        <v>6</v>
      </c>
      <c r="M16" s="127"/>
    </row>
    <row r="17" spans="2:13" s="10" customFormat="1" ht="14.25" customHeight="1">
      <c r="B17" s="132" t="s">
        <v>52</v>
      </c>
      <c r="C17" s="133">
        <v>8</v>
      </c>
      <c r="D17" s="12"/>
      <c r="E17" s="132" t="s">
        <v>52</v>
      </c>
      <c r="F17" s="133">
        <v>9</v>
      </c>
      <c r="G17" s="127"/>
      <c r="H17" s="132" t="s">
        <v>52</v>
      </c>
      <c r="I17" s="133">
        <v>8</v>
      </c>
      <c r="J17" s="127"/>
      <c r="K17" s="132" t="s">
        <v>52</v>
      </c>
      <c r="L17" s="133">
        <v>7</v>
      </c>
      <c r="M17" s="127"/>
    </row>
    <row r="18" spans="2:13" s="10" customFormat="1" ht="14.25" customHeight="1">
      <c r="B18" s="131" t="s">
        <v>53</v>
      </c>
      <c r="C18" s="133">
        <v>9</v>
      </c>
      <c r="D18" s="12"/>
      <c r="E18" s="131" t="s">
        <v>53</v>
      </c>
      <c r="F18" s="133">
        <v>11</v>
      </c>
      <c r="G18" s="127"/>
      <c r="H18" s="131" t="s">
        <v>53</v>
      </c>
      <c r="I18" s="133">
        <v>9</v>
      </c>
      <c r="J18" s="127"/>
      <c r="K18" s="131" t="s">
        <v>53</v>
      </c>
      <c r="L18" s="133">
        <v>8</v>
      </c>
      <c r="M18" s="127"/>
    </row>
    <row r="19" spans="2:13" s="10" customFormat="1" ht="14.25" customHeight="1">
      <c r="B19" s="132" t="s">
        <v>54</v>
      </c>
      <c r="C19" s="133">
        <v>11</v>
      </c>
      <c r="D19" s="127"/>
      <c r="E19" s="132" t="s">
        <v>54</v>
      </c>
      <c r="F19" s="133">
        <v>13</v>
      </c>
      <c r="G19" s="127"/>
      <c r="H19" s="132" t="s">
        <v>54</v>
      </c>
      <c r="I19" s="133">
        <v>11</v>
      </c>
      <c r="J19" s="127"/>
      <c r="K19" s="132" t="s">
        <v>54</v>
      </c>
      <c r="L19" s="133">
        <v>9</v>
      </c>
      <c r="M19" s="127"/>
    </row>
    <row r="20" spans="2:13" s="10" customFormat="1" ht="14.25" customHeight="1">
      <c r="B20" s="131" t="s">
        <v>55</v>
      </c>
      <c r="C20" s="133">
        <v>12</v>
      </c>
      <c r="D20" s="127"/>
      <c r="E20" s="131" t="s">
        <v>55</v>
      </c>
      <c r="F20" s="133">
        <v>15</v>
      </c>
      <c r="G20" s="127"/>
      <c r="H20" s="131" t="s">
        <v>55</v>
      </c>
      <c r="I20" s="133">
        <v>12</v>
      </c>
      <c r="J20" s="127"/>
      <c r="K20" s="131" t="s">
        <v>55</v>
      </c>
      <c r="L20" s="133">
        <v>11</v>
      </c>
      <c r="M20" s="127"/>
    </row>
    <row r="21" spans="2:13" s="10" customFormat="1" ht="14.25" customHeight="1">
      <c r="B21" s="132" t="s">
        <v>56</v>
      </c>
      <c r="C21" s="133">
        <v>14</v>
      </c>
      <c r="D21" s="67"/>
      <c r="H21" s="132" t="s">
        <v>56</v>
      </c>
      <c r="I21" s="133">
        <v>14</v>
      </c>
      <c r="J21" s="67"/>
      <c r="K21" s="132" t="s">
        <v>56</v>
      </c>
      <c r="L21" s="133">
        <v>12</v>
      </c>
      <c r="M21" s="67"/>
    </row>
    <row r="22" spans="2:12" s="10" customFormat="1" ht="14.25" customHeight="1">
      <c r="B22" s="131" t="s">
        <v>57</v>
      </c>
      <c r="C22" s="133">
        <v>15</v>
      </c>
      <c r="H22" s="131" t="s">
        <v>57</v>
      </c>
      <c r="I22" s="133">
        <v>15</v>
      </c>
      <c r="K22" s="131" t="s">
        <v>57</v>
      </c>
      <c r="L22" s="133">
        <v>13</v>
      </c>
    </row>
    <row r="23" spans="11:12" s="10" customFormat="1" ht="14.25" customHeight="1">
      <c r="K23" s="132" t="s">
        <v>58</v>
      </c>
      <c r="L23" s="133">
        <v>14</v>
      </c>
    </row>
    <row r="24" spans="11:12" s="10" customFormat="1" ht="14.25" customHeight="1">
      <c r="K24" s="131" t="s">
        <v>59</v>
      </c>
      <c r="L24" s="133">
        <v>15</v>
      </c>
    </row>
    <row r="25" spans="2:6" s="10" customFormat="1" ht="14.25" customHeight="1">
      <c r="B25" s="40"/>
      <c r="C25" s="15"/>
      <c r="F25" s="8"/>
    </row>
    <row r="26" spans="2:6" s="10" customFormat="1" ht="14.25" customHeight="1">
      <c r="B26" s="40"/>
      <c r="C26" s="15"/>
      <c r="F26" s="8"/>
    </row>
    <row r="27" spans="2:6" s="10" customFormat="1" ht="14.25" customHeight="1">
      <c r="B27" s="40"/>
      <c r="C27" s="15"/>
      <c r="F27" s="8"/>
    </row>
    <row r="28" spans="2:6" s="10" customFormat="1" ht="14.25" customHeight="1">
      <c r="B28" s="40"/>
      <c r="C28" s="15"/>
      <c r="F28" s="8"/>
    </row>
    <row r="29" spans="2:6" s="10" customFormat="1" ht="14.25" customHeight="1">
      <c r="B29" s="40"/>
      <c r="C29" s="15"/>
      <c r="F29" s="8"/>
    </row>
    <row r="30" spans="2:6" s="10" customFormat="1" ht="14.25" customHeight="1">
      <c r="B30" s="40"/>
      <c r="C30" s="15"/>
      <c r="F30" s="8"/>
    </row>
    <row r="31" spans="2:6" s="10" customFormat="1" ht="14.25" customHeight="1">
      <c r="B31" s="40"/>
      <c r="C31" s="15"/>
      <c r="F31" s="8"/>
    </row>
    <row r="32" spans="2:6" s="10" customFormat="1" ht="14.25" customHeight="1">
      <c r="B32" s="40"/>
      <c r="C32" s="15"/>
      <c r="F32" s="8"/>
    </row>
    <row r="33" spans="2:6" s="10" customFormat="1" ht="14.25" customHeight="1">
      <c r="B33" s="40"/>
      <c r="C33" s="15"/>
      <c r="F33" s="8"/>
    </row>
    <row r="34" spans="2:6" s="10" customFormat="1" ht="14.25" customHeight="1">
      <c r="B34" s="40"/>
      <c r="C34" s="15"/>
      <c r="F34" s="8"/>
    </row>
    <row r="35" spans="2:6" s="10" customFormat="1" ht="14.25" customHeight="1">
      <c r="B35" s="40"/>
      <c r="C35" s="15"/>
      <c r="F35" s="8"/>
    </row>
    <row r="36" spans="2:6" s="10" customFormat="1" ht="14.25" customHeight="1">
      <c r="B36" s="40"/>
      <c r="C36" s="15"/>
      <c r="F36" s="8"/>
    </row>
    <row r="37" spans="2:6" s="10" customFormat="1" ht="15.75" customHeight="1">
      <c r="B37" s="40"/>
      <c r="C37" s="15"/>
      <c r="F37" s="8"/>
    </row>
    <row r="38" spans="2:6" s="10" customFormat="1" ht="15.75" customHeight="1">
      <c r="B38" s="40"/>
      <c r="C38" s="15"/>
      <c r="F38" s="8"/>
    </row>
    <row r="39" spans="2:6" s="10" customFormat="1" ht="15.75" customHeight="1">
      <c r="B39" s="40"/>
      <c r="C39" s="15"/>
      <c r="F39" s="8"/>
    </row>
    <row r="40" spans="2:6" s="10" customFormat="1" ht="15.75" customHeight="1">
      <c r="B40" s="40"/>
      <c r="C40" s="15"/>
      <c r="F40" s="8"/>
    </row>
    <row r="41" spans="2:6" s="10" customFormat="1" ht="15.75" customHeight="1">
      <c r="B41" s="40"/>
      <c r="C41" s="15"/>
      <c r="F41" s="8"/>
    </row>
    <row r="42" spans="2:6" s="10" customFormat="1" ht="15.75" customHeight="1">
      <c r="B42" s="40"/>
      <c r="C42" s="15"/>
      <c r="F42" s="8"/>
    </row>
    <row r="43" spans="2:6" s="10" customFormat="1" ht="15.75" customHeight="1">
      <c r="B43" s="40"/>
      <c r="C43" s="15"/>
      <c r="F43" s="8"/>
    </row>
    <row r="44" spans="2:6" s="10" customFormat="1" ht="15.75" customHeight="1">
      <c r="B44" s="40"/>
      <c r="C44" s="15"/>
      <c r="F44" s="8"/>
    </row>
    <row r="45" spans="2:6" s="10" customFormat="1" ht="15.75" customHeight="1">
      <c r="B45" s="40"/>
      <c r="C45" s="15"/>
      <c r="F45" s="8"/>
    </row>
    <row r="46" spans="2:6" s="10" customFormat="1" ht="15.75" customHeight="1">
      <c r="B46" s="40"/>
      <c r="C46" s="15"/>
      <c r="F46" s="8"/>
    </row>
    <row r="47" spans="2:6" s="10" customFormat="1" ht="15.75" customHeight="1">
      <c r="B47" s="40"/>
      <c r="C47" s="15"/>
      <c r="F47" s="8"/>
    </row>
    <row r="48" spans="2:6" s="10" customFormat="1" ht="15.75" customHeight="1">
      <c r="B48" s="40"/>
      <c r="C48" s="15"/>
      <c r="F48" s="8"/>
    </row>
    <row r="49" spans="2:6" s="10" customFormat="1" ht="15.75" customHeight="1">
      <c r="B49" s="40"/>
      <c r="C49" s="15"/>
      <c r="F49" s="8"/>
    </row>
    <row r="50" spans="2:6" s="10" customFormat="1" ht="15.75" customHeight="1">
      <c r="B50" s="40"/>
      <c r="C50" s="15"/>
      <c r="F50" s="8"/>
    </row>
    <row r="51" spans="2:6" s="10" customFormat="1" ht="15.75" customHeight="1">
      <c r="B51" s="40"/>
      <c r="C51" s="15"/>
      <c r="F51" s="8"/>
    </row>
    <row r="52" spans="2:6" s="10" customFormat="1" ht="15.75" customHeight="1">
      <c r="B52" s="40"/>
      <c r="C52" s="15"/>
      <c r="F52" s="8"/>
    </row>
    <row r="53" spans="2:6" s="10" customFormat="1" ht="15.75" customHeight="1">
      <c r="B53" s="40"/>
      <c r="C53" s="15"/>
      <c r="F53" s="8"/>
    </row>
    <row r="54" spans="2:6" s="10" customFormat="1" ht="15.75" customHeight="1">
      <c r="B54" s="40"/>
      <c r="C54" s="15"/>
      <c r="F54" s="8"/>
    </row>
    <row r="55" spans="2:6" s="10" customFormat="1" ht="15.75" customHeight="1">
      <c r="B55" s="40"/>
      <c r="C55" s="15"/>
      <c r="F55" s="8"/>
    </row>
    <row r="56" spans="2:6" s="12" customFormat="1" ht="15.75" customHeight="1">
      <c r="B56" s="39"/>
      <c r="C56" s="16"/>
      <c r="F56" s="14"/>
    </row>
    <row r="57" spans="2:6" s="12" customFormat="1" ht="15.75" customHeight="1">
      <c r="B57" s="39"/>
      <c r="C57" s="16"/>
      <c r="F57" s="14"/>
    </row>
    <row r="58" spans="2:6" s="12" customFormat="1" ht="15.75" customHeight="1">
      <c r="B58" s="39"/>
      <c r="C58" s="16"/>
      <c r="F58" s="14"/>
    </row>
    <row r="59" spans="2:6" s="12" customFormat="1" ht="15.75" customHeight="1">
      <c r="B59" s="39"/>
      <c r="C59" s="16"/>
      <c r="F59" s="14"/>
    </row>
    <row r="60" spans="2:6" s="12" customFormat="1" ht="15.75" customHeight="1">
      <c r="B60" s="39"/>
      <c r="C60" s="16"/>
      <c r="F60" s="14"/>
    </row>
    <row r="61" spans="2:6" s="12" customFormat="1" ht="15.75" customHeight="1">
      <c r="B61" s="39"/>
      <c r="C61" s="16"/>
      <c r="F61" s="14"/>
    </row>
    <row r="62" spans="2:6" s="12" customFormat="1" ht="15.75" customHeight="1">
      <c r="B62" s="39"/>
      <c r="C62" s="16"/>
      <c r="F62" s="14"/>
    </row>
    <row r="63" spans="2:6" s="12" customFormat="1" ht="15.75" customHeight="1">
      <c r="B63" s="39"/>
      <c r="C63" s="16"/>
      <c r="F63" s="14"/>
    </row>
    <row r="64" spans="2:6" s="12" customFormat="1" ht="15.75" customHeight="1">
      <c r="B64" s="39"/>
      <c r="C64" s="16"/>
      <c r="F64" s="14"/>
    </row>
    <row r="65" spans="2:6" s="12" customFormat="1" ht="15.75" customHeight="1">
      <c r="B65" s="39"/>
      <c r="C65" s="16"/>
      <c r="F65" s="14"/>
    </row>
    <row r="66" spans="2:6" s="12" customFormat="1" ht="15.75" customHeight="1">
      <c r="B66" s="39"/>
      <c r="C66" s="16"/>
      <c r="F66" s="14"/>
    </row>
    <row r="67" spans="2:6" s="12" customFormat="1" ht="15.75" customHeight="1">
      <c r="B67" s="39"/>
      <c r="C67" s="16"/>
      <c r="F67" s="14"/>
    </row>
    <row r="68" spans="2:6" s="12" customFormat="1" ht="15.75" customHeight="1">
      <c r="B68" s="39"/>
      <c r="C68" s="16"/>
      <c r="F68" s="14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/>
  <mergeCells count="13">
    <mergeCell ref="B3:E3"/>
    <mergeCell ref="B10:C10"/>
    <mergeCell ref="E10:F10"/>
    <mergeCell ref="H10:I10"/>
    <mergeCell ref="E11:F11"/>
    <mergeCell ref="H11:I11"/>
    <mergeCell ref="K11:L11"/>
    <mergeCell ref="K10:L10"/>
    <mergeCell ref="B11:C11"/>
    <mergeCell ref="B12:C12"/>
    <mergeCell ref="E12:F12"/>
    <mergeCell ref="H12:I12"/>
    <mergeCell ref="K12:L12"/>
  </mergeCells>
  <printOptions horizontalCentered="1"/>
  <pageMargins left="0" right="0" top="0.3937007874015748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03"/>
  <sheetViews>
    <sheetView showGridLines="0" tabSelected="1" zoomScalePageLayoutView="0" workbookViewId="0" topLeftCell="A13">
      <selection activeCell="C33" sqref="C33"/>
    </sheetView>
  </sheetViews>
  <sheetFormatPr defaultColWidth="9.00390625" defaultRowHeight="12.75"/>
  <cols>
    <col min="1" max="1" width="3.125" style="1" customWidth="1"/>
    <col min="2" max="2" width="2.625" style="39" customWidth="1"/>
    <col min="3" max="3" width="5.375" style="2" customWidth="1"/>
    <col min="4" max="4" width="13.00390625" style="1" customWidth="1"/>
    <col min="5" max="5" width="9.125" style="1" customWidth="1"/>
    <col min="6" max="6" width="6.875" style="6" customWidth="1"/>
    <col min="7" max="7" width="4.625" style="1" customWidth="1"/>
    <col min="8" max="8" width="4.125" style="1" customWidth="1"/>
    <col min="9" max="9" width="4.625" style="2" customWidth="1"/>
    <col min="10" max="10" width="4.125" style="21" customWidth="1"/>
    <col min="11" max="11" width="4.625" style="1" customWidth="1"/>
    <col min="12" max="12" width="4.125" style="25" customWidth="1"/>
    <col min="13" max="13" width="4.625" style="1" customWidth="1"/>
    <col min="14" max="14" width="4.125" style="1" customWidth="1"/>
    <col min="15" max="15" width="1.625" style="1" customWidth="1"/>
    <col min="16" max="16" width="6.25390625" style="1" customWidth="1"/>
    <col min="17" max="17" width="6.125" style="6" customWidth="1"/>
    <col min="18" max="18" width="9.125" style="1" customWidth="1"/>
    <col min="19" max="19" width="3.125" style="1" customWidth="1"/>
    <col min="20" max="20" width="8.75390625" style="1" customWidth="1"/>
    <col min="21" max="21" width="8.625" style="1" customWidth="1"/>
    <col min="22" max="22" width="6.375" style="1" customWidth="1"/>
    <col min="23" max="192" width="8.625" style="1" customWidth="1"/>
    <col min="193" max="16384" width="9.00390625" style="1" customWidth="1"/>
  </cols>
  <sheetData>
    <row r="1" spans="2:22" ht="34.5" customHeight="1" thickBot="1">
      <c r="B1" s="51"/>
      <c r="C1" s="52"/>
      <c r="D1" s="75" t="s">
        <v>32</v>
      </c>
      <c r="E1" s="5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"/>
      <c r="R1" s="3"/>
      <c r="S1" s="3"/>
      <c r="T1" s="3"/>
      <c r="U1" s="3"/>
      <c r="V1" s="3"/>
    </row>
    <row r="2" spans="2:22" ht="6" customHeight="1" thickTop="1">
      <c r="B2" s="55"/>
      <c r="C2" s="56"/>
      <c r="D2" s="57"/>
      <c r="E2" s="57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8"/>
      <c r="R2" s="59"/>
      <c r="S2" s="59"/>
      <c r="T2" s="59"/>
      <c r="U2" s="59"/>
      <c r="V2" s="59"/>
    </row>
    <row r="3" spans="2:21" s="12" customFormat="1" ht="15.75" customHeight="1">
      <c r="B3" s="137" t="s">
        <v>85</v>
      </c>
      <c r="C3" s="138"/>
      <c r="D3" s="138"/>
      <c r="E3" s="138"/>
      <c r="F3" s="8"/>
      <c r="G3" s="10"/>
      <c r="H3" s="10"/>
      <c r="I3" s="10"/>
      <c r="J3" s="10"/>
      <c r="K3" s="10"/>
      <c r="L3" s="20"/>
      <c r="M3" s="10"/>
      <c r="N3" s="10"/>
      <c r="O3" s="10"/>
      <c r="T3" s="9" t="s">
        <v>30</v>
      </c>
      <c r="U3" s="4">
        <f ca="1">NOW()</f>
        <v>44857.379355324076</v>
      </c>
    </row>
    <row r="4" spans="2:17" s="12" customFormat="1" ht="3" customHeight="1">
      <c r="B4" s="39"/>
      <c r="C4" s="11"/>
      <c r="E4" s="4"/>
      <c r="F4" s="8"/>
      <c r="G4"/>
      <c r="H4" s="10"/>
      <c r="I4" s="11"/>
      <c r="J4" s="22"/>
      <c r="K4" s="10"/>
      <c r="L4" s="20"/>
      <c r="M4" s="10"/>
      <c r="N4" s="10"/>
      <c r="O4" s="10"/>
      <c r="P4" s="10"/>
      <c r="Q4" s="8"/>
    </row>
    <row r="5" spans="2:18" s="12" customFormat="1" ht="14.25" customHeight="1">
      <c r="B5" s="39"/>
      <c r="C5" s="45"/>
      <c r="D5" s="45" t="s">
        <v>1</v>
      </c>
      <c r="E5"/>
      <c r="F5" s="14"/>
      <c r="G5" s="10"/>
      <c r="H5" s="10"/>
      <c r="I5" s="13"/>
      <c r="J5" s="23"/>
      <c r="K5" s="10"/>
      <c r="L5" s="20"/>
      <c r="M5" s="31" t="s">
        <v>2</v>
      </c>
      <c r="N5" s="90">
        <v>18</v>
      </c>
      <c r="P5" s="9"/>
      <c r="Q5" s="14"/>
      <c r="R5" s="62"/>
    </row>
    <row r="6" spans="2:18" s="12" customFormat="1" ht="14.25" customHeight="1">
      <c r="B6" s="39"/>
      <c r="C6" s="42" t="str">
        <f>"1:"</f>
        <v>1:</v>
      </c>
      <c r="D6" s="10" t="s">
        <v>3</v>
      </c>
      <c r="E6" s="45"/>
      <c r="F6" s="31"/>
      <c r="G6" s="19"/>
      <c r="H6" s="5"/>
      <c r="I6" s="19"/>
      <c r="J6" s="37"/>
      <c r="K6" s="38"/>
      <c r="L6" s="33"/>
      <c r="M6" s="31" t="s">
        <v>4</v>
      </c>
      <c r="N6" s="91">
        <v>15</v>
      </c>
      <c r="O6" s="18"/>
      <c r="P6"/>
      <c r="Q6" s="10"/>
      <c r="R6"/>
    </row>
    <row r="7" spans="2:18" s="12" customFormat="1" ht="14.25" customHeight="1">
      <c r="B7" s="39"/>
      <c r="C7" s="44" t="str">
        <f>"2:"</f>
        <v>2:</v>
      </c>
      <c r="D7" s="17" t="s">
        <v>5</v>
      </c>
      <c r="E7" s="10"/>
      <c r="F7" s="31"/>
      <c r="G7" s="32"/>
      <c r="H7" s="5"/>
      <c r="I7" s="32"/>
      <c r="J7" s="37"/>
      <c r="K7" s="38"/>
      <c r="L7" s="33"/>
      <c r="M7" s="31" t="s">
        <v>6</v>
      </c>
      <c r="N7" s="89">
        <v>1</v>
      </c>
      <c r="O7" s="30"/>
      <c r="P7"/>
      <c r="Q7" s="10"/>
      <c r="R7"/>
    </row>
    <row r="8" spans="2:18" s="12" customFormat="1" ht="14.25" customHeight="1">
      <c r="B8" s="39"/>
      <c r="C8" s="44" t="str">
        <f>"3:"</f>
        <v>3:</v>
      </c>
      <c r="D8" s="17" t="s">
        <v>7</v>
      </c>
      <c r="E8" s="17"/>
      <c r="F8" s="31"/>
      <c r="G8" s="19"/>
      <c r="H8" s="5"/>
      <c r="I8" s="19"/>
      <c r="J8" s="37"/>
      <c r="K8" s="38"/>
      <c r="L8" s="33"/>
      <c r="M8" s="31" t="s">
        <v>28</v>
      </c>
      <c r="N8" s="92">
        <v>15</v>
      </c>
      <c r="O8" s="18"/>
      <c r="P8"/>
      <c r="Q8" s="10"/>
      <c r="R8"/>
    </row>
    <row r="9" spans="2:18" s="12" customFormat="1" ht="14.25" customHeight="1">
      <c r="B9" s="39"/>
      <c r="C9" s="42"/>
      <c r="D9" s="46"/>
      <c r="E9" s="17"/>
      <c r="F9" s="31"/>
      <c r="G9" s="32"/>
      <c r="H9" s="5"/>
      <c r="I9" s="32"/>
      <c r="J9" s="37"/>
      <c r="K9" s="38"/>
      <c r="L9" s="33"/>
      <c r="M9" s="31" t="s">
        <v>27</v>
      </c>
      <c r="N9" s="93"/>
      <c r="O9" s="30"/>
      <c r="P9"/>
      <c r="Q9" s="10"/>
      <c r="R9"/>
    </row>
    <row r="10" spans="2:18" s="12" customFormat="1" ht="6" customHeight="1">
      <c r="B10" s="39"/>
      <c r="E10" s="46"/>
      <c r="F10" s="10"/>
      <c r="G10" s="10"/>
      <c r="H10" s="10"/>
      <c r="I10" s="13"/>
      <c r="J10" s="23"/>
      <c r="K10" s="10"/>
      <c r="L10" s="20"/>
      <c r="M10" s="10"/>
      <c r="N10" s="17"/>
      <c r="O10" s="17"/>
      <c r="P10" s="10"/>
      <c r="Q10" s="10"/>
      <c r="R10" s="10"/>
    </row>
    <row r="11" spans="2:18" s="12" customFormat="1" ht="12.75" customHeight="1">
      <c r="B11" s="39"/>
      <c r="C11" s="43"/>
      <c r="D11" s="17"/>
      <c r="E11" s="17"/>
      <c r="F11" s="18"/>
      <c r="G11" s="96"/>
      <c r="H11" s="97"/>
      <c r="I11" s="98"/>
      <c r="J11" s="99" t="s">
        <v>9</v>
      </c>
      <c r="K11" s="97"/>
      <c r="L11" s="100"/>
      <c r="M11" s="97"/>
      <c r="N11" s="101"/>
      <c r="O11" s="36"/>
      <c r="P11"/>
      <c r="Q11"/>
      <c r="R11"/>
    </row>
    <row r="12" spans="2:22" s="12" customFormat="1" ht="14.25" customHeight="1">
      <c r="B12" s="39"/>
      <c r="C12" s="43"/>
      <c r="D12" s="17"/>
      <c r="E12" s="17"/>
      <c r="F12" s="18"/>
      <c r="G12" s="108">
        <v>1</v>
      </c>
      <c r="H12" s="109"/>
      <c r="I12" s="110">
        <v>2</v>
      </c>
      <c r="J12" s="111"/>
      <c r="K12" s="112" t="str">
        <f>"3"</f>
        <v>3</v>
      </c>
      <c r="L12" s="111"/>
      <c r="M12" s="112">
        <v>4</v>
      </c>
      <c r="N12" s="109"/>
      <c r="O12" s="36"/>
      <c r="P12" s="102"/>
      <c r="Q12" s="103" t="s">
        <v>10</v>
      </c>
      <c r="R12" s="104"/>
      <c r="T12" s="105" t="s">
        <v>31</v>
      </c>
      <c r="U12" s="106"/>
      <c r="V12" s="107"/>
    </row>
    <row r="13" spans="2:18" s="12" customFormat="1" ht="14.25" customHeight="1">
      <c r="B13" s="39"/>
      <c r="C13" s="94"/>
      <c r="D13" s="95" t="s">
        <v>11</v>
      </c>
      <c r="E13" s="95"/>
      <c r="F13" s="95"/>
      <c r="G13" s="139">
        <v>44858</v>
      </c>
      <c r="H13" s="140"/>
      <c r="I13" s="139">
        <v>44911</v>
      </c>
      <c r="J13" s="140"/>
      <c r="K13" s="139">
        <v>44953</v>
      </c>
      <c r="L13" s="140"/>
      <c r="M13" s="139">
        <v>44994</v>
      </c>
      <c r="N13" s="140"/>
      <c r="O13" s="34"/>
      <c r="P13" s="120" t="s">
        <v>12</v>
      </c>
      <c r="Q13" s="121" t="s">
        <v>13</v>
      </c>
      <c r="R13" s="122"/>
    </row>
    <row r="14" spans="2:18" s="10" customFormat="1" ht="14.25" customHeight="1">
      <c r="B14" s="40"/>
      <c r="C14" s="113" t="s">
        <v>14</v>
      </c>
      <c r="D14" s="114" t="s">
        <v>15</v>
      </c>
      <c r="E14" s="115"/>
      <c r="F14" s="116" t="s">
        <v>16</v>
      </c>
      <c r="G14" s="117" t="s">
        <v>17</v>
      </c>
      <c r="H14" s="118" t="s">
        <v>18</v>
      </c>
      <c r="I14" s="119" t="s">
        <v>17</v>
      </c>
      <c r="J14" s="118" t="s">
        <v>18</v>
      </c>
      <c r="K14" s="119" t="s">
        <v>17</v>
      </c>
      <c r="L14" s="118" t="s">
        <v>18</v>
      </c>
      <c r="M14" s="119" t="s">
        <v>17</v>
      </c>
      <c r="N14" s="119" t="s">
        <v>18</v>
      </c>
      <c r="O14" s="35"/>
      <c r="P14" s="123" t="s">
        <v>19</v>
      </c>
      <c r="Q14" s="124" t="s">
        <v>17</v>
      </c>
      <c r="R14" s="125" t="s">
        <v>20</v>
      </c>
    </row>
    <row r="15" spans="2:18" s="10" customFormat="1" ht="14.25" customHeight="1">
      <c r="B15" s="41">
        <v>1</v>
      </c>
      <c r="C15" s="76" t="s">
        <v>84</v>
      </c>
      <c r="D15" s="79" t="s">
        <v>26</v>
      </c>
      <c r="E15" s="80" t="s">
        <v>24</v>
      </c>
      <c r="F15" s="48">
        <f>SUM(G15:N15)</f>
        <v>15</v>
      </c>
      <c r="G15" s="82">
        <v>15</v>
      </c>
      <c r="H15" s="83"/>
      <c r="I15" s="82"/>
      <c r="J15" s="83"/>
      <c r="K15" s="82"/>
      <c r="L15" s="83"/>
      <c r="M15" s="82"/>
      <c r="N15" s="84"/>
      <c r="O15" s="47"/>
      <c r="P15" s="88">
        <v>1</v>
      </c>
      <c r="Q15" s="49">
        <f>SUM(G15+I15+K15+M15)</f>
        <v>15</v>
      </c>
      <c r="R15" s="50">
        <f>(Q15/P15)/$N$6</f>
        <v>1</v>
      </c>
    </row>
    <row r="16" spans="2:18" s="10" customFormat="1" ht="14.25" customHeight="1">
      <c r="B16" s="41">
        <f>B15+1</f>
        <v>2</v>
      </c>
      <c r="C16" s="76" t="s">
        <v>84</v>
      </c>
      <c r="D16" s="77" t="s">
        <v>26</v>
      </c>
      <c r="E16" s="78" t="s">
        <v>75</v>
      </c>
      <c r="F16" s="48">
        <f>SUM(G16:N16)</f>
        <v>15</v>
      </c>
      <c r="G16" s="82">
        <v>15</v>
      </c>
      <c r="H16" s="83"/>
      <c r="I16" s="82"/>
      <c r="J16" s="83"/>
      <c r="K16" s="82"/>
      <c r="L16" s="83"/>
      <c r="M16" s="82"/>
      <c r="N16" s="84"/>
      <c r="O16" s="47"/>
      <c r="P16" s="88">
        <v>1</v>
      </c>
      <c r="Q16" s="49">
        <f>SUM(G16+I16+K16+M16)</f>
        <v>15</v>
      </c>
      <c r="R16" s="50">
        <f>(Q16/P16)/$N$6</f>
        <v>1</v>
      </c>
    </row>
    <row r="17" spans="2:18" s="10" customFormat="1" ht="14.25" customHeight="1">
      <c r="B17" s="41">
        <f>B16+1</f>
        <v>3</v>
      </c>
      <c r="C17" s="76" t="s">
        <v>81</v>
      </c>
      <c r="D17" s="77" t="s">
        <v>25</v>
      </c>
      <c r="E17" s="80" t="s">
        <v>80</v>
      </c>
      <c r="F17" s="48">
        <f>SUM(G17:N17)</f>
        <v>14</v>
      </c>
      <c r="G17" s="82">
        <v>14</v>
      </c>
      <c r="H17" s="83"/>
      <c r="I17" s="82"/>
      <c r="J17" s="83"/>
      <c r="K17" s="82"/>
      <c r="L17" s="83"/>
      <c r="M17" s="82"/>
      <c r="N17" s="84"/>
      <c r="O17" s="47"/>
      <c r="P17" s="88">
        <v>1</v>
      </c>
      <c r="Q17" s="49">
        <f>SUM(G17+I17+K17+M17)</f>
        <v>14</v>
      </c>
      <c r="R17" s="50">
        <f>(Q17/P17)/$N$6</f>
        <v>0.9333333333333333</v>
      </c>
    </row>
    <row r="18" spans="2:18" s="10" customFormat="1" ht="14.25" customHeight="1">
      <c r="B18" s="41">
        <f>B17+1</f>
        <v>4</v>
      </c>
      <c r="C18" s="76" t="s">
        <v>93</v>
      </c>
      <c r="D18" s="77" t="s">
        <v>89</v>
      </c>
      <c r="E18" s="78" t="s">
        <v>86</v>
      </c>
      <c r="F18" s="48">
        <f>SUM(G18:N18)</f>
        <v>12</v>
      </c>
      <c r="G18" s="82">
        <v>12</v>
      </c>
      <c r="H18" s="83"/>
      <c r="I18" s="82"/>
      <c r="J18" s="83"/>
      <c r="K18" s="82"/>
      <c r="L18" s="83"/>
      <c r="M18" s="82"/>
      <c r="N18" s="84"/>
      <c r="O18" s="47"/>
      <c r="P18" s="88">
        <v>1</v>
      </c>
      <c r="Q18" s="49">
        <f>SUM(G18+I18+K18+M18)</f>
        <v>12</v>
      </c>
      <c r="R18" s="50">
        <f>(Q18/P18)/$N$6</f>
        <v>0.8</v>
      </c>
    </row>
    <row r="19" spans="2:18" s="10" customFormat="1" ht="14.25" customHeight="1">
      <c r="B19" s="41">
        <f>B18+1</f>
        <v>5</v>
      </c>
      <c r="C19" s="76" t="s">
        <v>94</v>
      </c>
      <c r="D19" s="77" t="s">
        <v>73</v>
      </c>
      <c r="E19" s="78" t="s">
        <v>74</v>
      </c>
      <c r="F19" s="48">
        <f>SUM(G19:N19)</f>
        <v>11</v>
      </c>
      <c r="G19" s="82">
        <v>11</v>
      </c>
      <c r="H19" s="83"/>
      <c r="I19" s="82"/>
      <c r="J19" s="83"/>
      <c r="K19" s="82"/>
      <c r="L19" s="83"/>
      <c r="M19" s="82"/>
      <c r="N19" s="84"/>
      <c r="O19" s="47"/>
      <c r="P19" s="88">
        <v>1</v>
      </c>
      <c r="Q19" s="49">
        <f>SUM(G19+I19+K19+M19)</f>
        <v>11</v>
      </c>
      <c r="R19" s="50">
        <f>(Q19/P19)/$N$6</f>
        <v>0.7333333333333333</v>
      </c>
    </row>
    <row r="20" spans="2:18" s="10" customFormat="1" ht="14.25" customHeight="1">
      <c r="B20" s="41">
        <f>B19+1</f>
        <v>6</v>
      </c>
      <c r="C20" s="76" t="s">
        <v>95</v>
      </c>
      <c r="D20" s="77" t="s">
        <v>29</v>
      </c>
      <c r="E20" s="78" t="s">
        <v>65</v>
      </c>
      <c r="F20" s="48">
        <f>SUM(G20:N20)</f>
        <v>9</v>
      </c>
      <c r="G20" s="82">
        <v>9</v>
      </c>
      <c r="H20" s="83"/>
      <c r="I20" s="82"/>
      <c r="J20" s="83"/>
      <c r="K20" s="82"/>
      <c r="L20" s="83"/>
      <c r="M20" s="82"/>
      <c r="N20" s="84"/>
      <c r="O20" s="47"/>
      <c r="P20" s="88">
        <v>1</v>
      </c>
      <c r="Q20" s="49">
        <f>SUM(G20+I20+K20+M20)</f>
        <v>9</v>
      </c>
      <c r="R20" s="50">
        <f>(Q20/P20)/$N$6</f>
        <v>0.6</v>
      </c>
    </row>
    <row r="21" spans="2:18" s="10" customFormat="1" ht="14.25" customHeight="1">
      <c r="B21" s="41">
        <f>B20+1</f>
        <v>7</v>
      </c>
      <c r="C21" s="76" t="s">
        <v>95</v>
      </c>
      <c r="D21" s="81" t="s">
        <v>77</v>
      </c>
      <c r="E21" s="134" t="s">
        <v>76</v>
      </c>
      <c r="F21" s="48">
        <f>SUM(G21:N21)</f>
        <v>9</v>
      </c>
      <c r="G21" s="82">
        <v>9</v>
      </c>
      <c r="H21" s="83"/>
      <c r="I21" s="82"/>
      <c r="J21" s="83"/>
      <c r="K21" s="82"/>
      <c r="L21" s="83"/>
      <c r="M21" s="82"/>
      <c r="N21" s="84"/>
      <c r="O21" s="47"/>
      <c r="P21" s="88">
        <v>1</v>
      </c>
      <c r="Q21" s="49">
        <f>SUM(G21+I21+K21+M21)</f>
        <v>9</v>
      </c>
      <c r="R21" s="50">
        <f>(Q21/P21)/$N$6</f>
        <v>0.6</v>
      </c>
    </row>
    <row r="22" spans="2:18" s="10" customFormat="1" ht="14.25" customHeight="1">
      <c r="B22" s="41">
        <f>B21+1</f>
        <v>8</v>
      </c>
      <c r="C22" s="76" t="s">
        <v>95</v>
      </c>
      <c r="D22" s="77" t="s">
        <v>71</v>
      </c>
      <c r="E22" s="78" t="s">
        <v>72</v>
      </c>
      <c r="F22" s="48">
        <f>SUM(G22:N22)</f>
        <v>9</v>
      </c>
      <c r="G22" s="82">
        <v>9</v>
      </c>
      <c r="H22" s="83"/>
      <c r="I22" s="82"/>
      <c r="J22" s="83"/>
      <c r="K22" s="82"/>
      <c r="L22" s="83"/>
      <c r="M22" s="82"/>
      <c r="N22" s="84"/>
      <c r="O22" s="47"/>
      <c r="P22" s="88">
        <v>1</v>
      </c>
      <c r="Q22" s="49">
        <f>SUM(G22+I22+K22+M22)</f>
        <v>9</v>
      </c>
      <c r="R22" s="50">
        <f>(Q22/P22)/$N$6</f>
        <v>0.6</v>
      </c>
    </row>
    <row r="23" spans="2:18" s="10" customFormat="1" ht="14.25" customHeight="1">
      <c r="B23" s="41">
        <f>B22+1</f>
        <v>9</v>
      </c>
      <c r="C23" s="76" t="s">
        <v>95</v>
      </c>
      <c r="D23" s="77" t="s">
        <v>70</v>
      </c>
      <c r="E23" s="78" t="s">
        <v>69</v>
      </c>
      <c r="F23" s="48">
        <f>SUM(G23:N23)</f>
        <v>9</v>
      </c>
      <c r="G23" s="82">
        <v>9</v>
      </c>
      <c r="H23" s="83"/>
      <c r="I23" s="82"/>
      <c r="J23" s="83"/>
      <c r="K23" s="82"/>
      <c r="L23" s="83"/>
      <c r="M23" s="82"/>
      <c r="N23" s="84"/>
      <c r="O23" s="47"/>
      <c r="P23" s="88">
        <v>1</v>
      </c>
      <c r="Q23" s="49">
        <f>SUM(G23+I23+K23+M23)</f>
        <v>9</v>
      </c>
      <c r="R23" s="50">
        <f>(Q23/P23)/$N$6</f>
        <v>0.6</v>
      </c>
    </row>
    <row r="24" spans="2:18" s="10" customFormat="1" ht="14.25" customHeight="1">
      <c r="B24" s="41">
        <f>B23+1</f>
        <v>10</v>
      </c>
      <c r="C24" s="76" t="s">
        <v>90</v>
      </c>
      <c r="D24" s="77" t="s">
        <v>35</v>
      </c>
      <c r="E24" s="78" t="s">
        <v>36</v>
      </c>
      <c r="F24" s="48">
        <f>SUM(G24:N24)</f>
        <v>8</v>
      </c>
      <c r="G24" s="82">
        <v>8</v>
      </c>
      <c r="H24" s="83"/>
      <c r="I24" s="82"/>
      <c r="J24" s="83"/>
      <c r="K24" s="82"/>
      <c r="L24" s="83"/>
      <c r="M24" s="82"/>
      <c r="N24" s="84"/>
      <c r="O24" s="47"/>
      <c r="P24" s="88">
        <v>1</v>
      </c>
      <c r="Q24" s="49">
        <f>SUM(G24+I24+K24+M24)</f>
        <v>8</v>
      </c>
      <c r="R24" s="50">
        <f>(Q24/P24)/$N$6</f>
        <v>0.5333333333333333</v>
      </c>
    </row>
    <row r="25" spans="2:18" s="10" customFormat="1" ht="14.25" customHeight="1">
      <c r="B25" s="41">
        <f>B24+1</f>
        <v>11</v>
      </c>
      <c r="C25" s="76" t="s">
        <v>96</v>
      </c>
      <c r="D25" s="81" t="s">
        <v>67</v>
      </c>
      <c r="E25" s="80" t="s">
        <v>68</v>
      </c>
      <c r="F25" s="48">
        <f>SUM(G25:N25)</f>
        <v>6</v>
      </c>
      <c r="G25" s="85">
        <v>6</v>
      </c>
      <c r="H25" s="86"/>
      <c r="I25" s="85"/>
      <c r="J25" s="86"/>
      <c r="K25" s="85"/>
      <c r="L25" s="86"/>
      <c r="M25" s="85"/>
      <c r="N25" s="87"/>
      <c r="O25" s="47"/>
      <c r="P25" s="88">
        <v>1</v>
      </c>
      <c r="Q25" s="49">
        <f>SUM(G25+I25+K25+M25)</f>
        <v>6</v>
      </c>
      <c r="R25" s="50">
        <f>(Q25/P25)/$N$6</f>
        <v>0.4</v>
      </c>
    </row>
    <row r="26" spans="2:18" s="10" customFormat="1" ht="14.25" customHeight="1">
      <c r="B26" s="41">
        <f>B25+1</f>
        <v>12</v>
      </c>
      <c r="C26" s="76" t="s">
        <v>96</v>
      </c>
      <c r="D26" s="77" t="s">
        <v>82</v>
      </c>
      <c r="E26" s="78" t="s">
        <v>83</v>
      </c>
      <c r="F26" s="48">
        <f>SUM(G26:N26)</f>
        <v>6</v>
      </c>
      <c r="G26" s="85">
        <v>6</v>
      </c>
      <c r="H26" s="86"/>
      <c r="I26" s="85"/>
      <c r="J26" s="86"/>
      <c r="K26" s="85"/>
      <c r="L26" s="86"/>
      <c r="M26" s="85"/>
      <c r="N26" s="87"/>
      <c r="O26" s="47"/>
      <c r="P26" s="88">
        <v>1</v>
      </c>
      <c r="Q26" s="49">
        <f>SUM(G26+I26+K26+M26)</f>
        <v>6</v>
      </c>
      <c r="R26" s="50">
        <f>(Q26/P26)/$N$6</f>
        <v>0.4</v>
      </c>
    </row>
    <row r="27" spans="2:18" s="10" customFormat="1" ht="14.25" customHeight="1">
      <c r="B27" s="41">
        <f>B26+1</f>
        <v>13</v>
      </c>
      <c r="C27" s="76" t="s">
        <v>96</v>
      </c>
      <c r="D27" s="77" t="s">
        <v>82</v>
      </c>
      <c r="E27" s="78" t="s">
        <v>72</v>
      </c>
      <c r="F27" s="48">
        <f>SUM(G27:N27)</f>
        <v>6</v>
      </c>
      <c r="G27" s="82">
        <v>6</v>
      </c>
      <c r="H27" s="83"/>
      <c r="I27" s="82"/>
      <c r="J27" s="83"/>
      <c r="K27" s="82"/>
      <c r="L27" s="83"/>
      <c r="M27" s="82"/>
      <c r="N27" s="84"/>
      <c r="O27" s="47"/>
      <c r="P27" s="88">
        <v>1</v>
      </c>
      <c r="Q27" s="49">
        <f>SUM(G27+I27+K27+M27)</f>
        <v>6</v>
      </c>
      <c r="R27" s="50">
        <f>(Q27/P27)/$N$6</f>
        <v>0.4</v>
      </c>
    </row>
    <row r="28" spans="2:18" s="10" customFormat="1" ht="14.25" customHeight="1">
      <c r="B28" s="41">
        <f>B27+1</f>
        <v>14</v>
      </c>
      <c r="C28" s="76" t="s">
        <v>96</v>
      </c>
      <c r="D28" s="77" t="s">
        <v>78</v>
      </c>
      <c r="E28" s="78" t="s">
        <v>79</v>
      </c>
      <c r="F28" s="48">
        <f>SUM(G28:N28)</f>
        <v>6</v>
      </c>
      <c r="G28" s="85"/>
      <c r="H28" s="86">
        <v>6</v>
      </c>
      <c r="I28" s="85"/>
      <c r="J28" s="86"/>
      <c r="K28" s="85"/>
      <c r="L28" s="86"/>
      <c r="M28" s="85"/>
      <c r="N28" s="87"/>
      <c r="O28" s="47"/>
      <c r="P28" s="88">
        <v>0</v>
      </c>
      <c r="Q28" s="49">
        <f>SUM(G28+I28+K28+M28)</f>
        <v>0</v>
      </c>
      <c r="R28" s="50" t="e">
        <f>(Q28/P28)/$N$6</f>
        <v>#DIV/0!</v>
      </c>
    </row>
    <row r="29" spans="2:18" s="10" customFormat="1" ht="14.25" customHeight="1">
      <c r="B29" s="41">
        <f>B28+1</f>
        <v>15</v>
      </c>
      <c r="C29" s="76" t="s">
        <v>96</v>
      </c>
      <c r="D29" s="77" t="s">
        <v>26</v>
      </c>
      <c r="E29" s="78" t="s">
        <v>23</v>
      </c>
      <c r="F29" s="48">
        <f>SUM(G29:N29)</f>
        <v>6</v>
      </c>
      <c r="G29" s="85"/>
      <c r="H29" s="86">
        <v>6</v>
      </c>
      <c r="I29" s="85"/>
      <c r="J29" s="86"/>
      <c r="K29" s="85"/>
      <c r="L29" s="86"/>
      <c r="M29" s="85"/>
      <c r="N29" s="87"/>
      <c r="O29" s="47"/>
      <c r="P29" s="88">
        <v>0</v>
      </c>
      <c r="Q29" s="49">
        <f>SUM(G29+I29+K29+M29)</f>
        <v>0</v>
      </c>
      <c r="R29" s="50" t="e">
        <f>(Q29/P29)/$N$6</f>
        <v>#DIV/0!</v>
      </c>
    </row>
    <row r="30" spans="2:18" s="10" customFormat="1" ht="14.25" customHeight="1">
      <c r="B30" s="41">
        <f>B29+1</f>
        <v>16</v>
      </c>
      <c r="C30" s="76" t="s">
        <v>96</v>
      </c>
      <c r="D30" s="77" t="s">
        <v>34</v>
      </c>
      <c r="E30" s="78" t="s">
        <v>66</v>
      </c>
      <c r="F30" s="48">
        <f>SUM(G30:N30)</f>
        <v>6</v>
      </c>
      <c r="G30" s="85"/>
      <c r="H30" s="86">
        <v>6</v>
      </c>
      <c r="I30" s="85"/>
      <c r="J30" s="86"/>
      <c r="K30" s="85"/>
      <c r="L30" s="86"/>
      <c r="M30" s="85"/>
      <c r="N30" s="87"/>
      <c r="O30" s="47"/>
      <c r="P30" s="88">
        <v>0</v>
      </c>
      <c r="Q30" s="49">
        <f>SUM(G30+I30+K30+M30)</f>
        <v>0</v>
      </c>
      <c r="R30" s="50" t="e">
        <f>(Q30/P30)/$N$6</f>
        <v>#DIV/0!</v>
      </c>
    </row>
    <row r="31" spans="2:18" s="10" customFormat="1" ht="14.25" customHeight="1">
      <c r="B31" s="41">
        <f>B30+1</f>
        <v>17</v>
      </c>
      <c r="C31" s="76" t="s">
        <v>97</v>
      </c>
      <c r="D31" s="77" t="s">
        <v>91</v>
      </c>
      <c r="E31" s="78" t="s">
        <v>92</v>
      </c>
      <c r="F31" s="48">
        <f>SUM(G31:N31)</f>
        <v>5</v>
      </c>
      <c r="G31" s="85">
        <v>5</v>
      </c>
      <c r="H31" s="86"/>
      <c r="I31" s="85"/>
      <c r="J31" s="86"/>
      <c r="K31" s="85"/>
      <c r="L31" s="86"/>
      <c r="M31" s="85"/>
      <c r="N31" s="87"/>
      <c r="O31" s="47"/>
      <c r="P31" s="88">
        <v>1</v>
      </c>
      <c r="Q31" s="49">
        <f>SUM(G31+I31+K31+M31)</f>
        <v>5</v>
      </c>
      <c r="R31" s="50">
        <f>(Q31/P31)/$N$6</f>
        <v>0.3333333333333333</v>
      </c>
    </row>
    <row r="32" spans="2:18" s="10" customFormat="1" ht="14.25" customHeight="1">
      <c r="B32" s="41">
        <f>B31+1</f>
        <v>18</v>
      </c>
      <c r="C32" s="76" t="s">
        <v>98</v>
      </c>
      <c r="D32" s="77" t="s">
        <v>87</v>
      </c>
      <c r="E32" s="78" t="s">
        <v>88</v>
      </c>
      <c r="F32" s="48">
        <f>SUM(G32:N32)</f>
        <v>3</v>
      </c>
      <c r="G32" s="85">
        <v>3</v>
      </c>
      <c r="H32" s="86"/>
      <c r="I32" s="85"/>
      <c r="J32" s="86"/>
      <c r="K32" s="85"/>
      <c r="L32" s="86"/>
      <c r="M32" s="85"/>
      <c r="N32" s="87"/>
      <c r="O32" s="47"/>
      <c r="P32" s="88">
        <v>1</v>
      </c>
      <c r="Q32" s="49">
        <f>SUM(G32+I32+K32+M32)</f>
        <v>3</v>
      </c>
      <c r="R32" s="50">
        <f>(Q32/P32)/$N$6</f>
        <v>0.2</v>
      </c>
    </row>
    <row r="33" spans="2:18" s="10" customFormat="1" ht="14.25" customHeight="1">
      <c r="B33" s="41">
        <f aca="true" t="shared" si="0" ref="B16:B54">B32+1</f>
        <v>19</v>
      </c>
      <c r="C33" s="76"/>
      <c r="D33" s="77"/>
      <c r="E33" s="78"/>
      <c r="F33" s="48"/>
      <c r="G33" s="85"/>
      <c r="H33" s="86"/>
      <c r="I33" s="85"/>
      <c r="J33" s="86"/>
      <c r="K33" s="85"/>
      <c r="L33" s="86"/>
      <c r="M33" s="85"/>
      <c r="N33" s="87"/>
      <c r="O33" s="47"/>
      <c r="P33" s="88"/>
      <c r="Q33" s="49"/>
      <c r="R33" s="50"/>
    </row>
    <row r="34" spans="2:18" s="10" customFormat="1" ht="14.25" customHeight="1">
      <c r="B34" s="41">
        <f t="shared" si="0"/>
        <v>20</v>
      </c>
      <c r="C34" s="76"/>
      <c r="D34" s="77"/>
      <c r="E34" s="78"/>
      <c r="F34" s="48"/>
      <c r="G34" s="85"/>
      <c r="H34" s="86"/>
      <c r="I34" s="85"/>
      <c r="J34" s="86"/>
      <c r="K34" s="85"/>
      <c r="L34" s="86"/>
      <c r="M34" s="85"/>
      <c r="N34" s="87"/>
      <c r="O34" s="47"/>
      <c r="P34" s="88"/>
      <c r="Q34" s="49"/>
      <c r="R34" s="50"/>
    </row>
    <row r="35" spans="2:18" s="10" customFormat="1" ht="14.25" customHeight="1">
      <c r="B35" s="41">
        <f t="shared" si="0"/>
        <v>21</v>
      </c>
      <c r="C35" s="76"/>
      <c r="D35" s="77"/>
      <c r="E35" s="78"/>
      <c r="F35" s="48"/>
      <c r="G35" s="85"/>
      <c r="H35" s="86"/>
      <c r="I35" s="85"/>
      <c r="J35" s="86"/>
      <c r="K35" s="85"/>
      <c r="L35" s="86"/>
      <c r="M35" s="85"/>
      <c r="N35" s="87"/>
      <c r="O35" s="47"/>
      <c r="P35" s="88"/>
      <c r="Q35" s="49"/>
      <c r="R35" s="50"/>
    </row>
    <row r="36" spans="2:18" s="10" customFormat="1" ht="14.25" customHeight="1">
      <c r="B36" s="41">
        <f t="shared" si="0"/>
        <v>22</v>
      </c>
      <c r="C36" s="76"/>
      <c r="D36" s="77"/>
      <c r="E36" s="78"/>
      <c r="F36" s="48"/>
      <c r="G36" s="85"/>
      <c r="H36" s="86"/>
      <c r="I36" s="85"/>
      <c r="J36" s="86"/>
      <c r="K36" s="85"/>
      <c r="L36" s="86"/>
      <c r="M36" s="85"/>
      <c r="N36" s="87"/>
      <c r="O36" s="47"/>
      <c r="P36" s="88"/>
      <c r="Q36" s="49"/>
      <c r="R36" s="50"/>
    </row>
    <row r="37" spans="2:18" s="10" customFormat="1" ht="14.25" customHeight="1">
      <c r="B37" s="41">
        <f t="shared" si="0"/>
        <v>23</v>
      </c>
      <c r="C37" s="76"/>
      <c r="D37" s="77"/>
      <c r="E37" s="78"/>
      <c r="F37" s="48"/>
      <c r="G37" s="85"/>
      <c r="H37" s="86"/>
      <c r="I37" s="85"/>
      <c r="J37" s="86"/>
      <c r="K37" s="85"/>
      <c r="L37" s="86"/>
      <c r="M37" s="85"/>
      <c r="N37" s="87"/>
      <c r="O37" s="47"/>
      <c r="P37" s="88"/>
      <c r="Q37" s="49"/>
      <c r="R37" s="50"/>
    </row>
    <row r="38" spans="2:18" s="10" customFormat="1" ht="14.25" customHeight="1">
      <c r="B38" s="41">
        <f t="shared" si="0"/>
        <v>24</v>
      </c>
      <c r="C38" s="76"/>
      <c r="D38" s="77"/>
      <c r="E38" s="78"/>
      <c r="F38" s="48"/>
      <c r="G38" s="85"/>
      <c r="H38" s="86"/>
      <c r="I38" s="85"/>
      <c r="J38" s="86"/>
      <c r="K38" s="85"/>
      <c r="L38" s="86"/>
      <c r="M38" s="85"/>
      <c r="N38" s="87"/>
      <c r="O38" s="47"/>
      <c r="P38" s="88"/>
      <c r="Q38" s="49"/>
      <c r="R38" s="50"/>
    </row>
    <row r="39" spans="2:18" s="10" customFormat="1" ht="14.25" customHeight="1">
      <c r="B39" s="41">
        <f t="shared" si="0"/>
        <v>25</v>
      </c>
      <c r="C39" s="76"/>
      <c r="D39" s="77"/>
      <c r="E39" s="78"/>
      <c r="F39" s="48"/>
      <c r="G39" s="85"/>
      <c r="H39" s="86"/>
      <c r="I39" s="85"/>
      <c r="J39" s="86"/>
      <c r="K39" s="85"/>
      <c r="L39" s="86"/>
      <c r="M39" s="85"/>
      <c r="N39" s="87"/>
      <c r="O39" s="47"/>
      <c r="P39" s="88"/>
      <c r="Q39" s="49"/>
      <c r="R39" s="50"/>
    </row>
    <row r="40" spans="2:18" s="10" customFormat="1" ht="14.25" customHeight="1">
      <c r="B40" s="41">
        <f t="shared" si="0"/>
        <v>26</v>
      </c>
      <c r="C40" s="76"/>
      <c r="D40" s="77"/>
      <c r="E40" s="78"/>
      <c r="F40" s="48"/>
      <c r="G40" s="85"/>
      <c r="H40" s="86"/>
      <c r="I40" s="85"/>
      <c r="J40" s="86"/>
      <c r="K40" s="85"/>
      <c r="L40" s="86"/>
      <c r="M40" s="85"/>
      <c r="N40" s="87"/>
      <c r="O40" s="47"/>
      <c r="P40" s="88"/>
      <c r="Q40" s="49"/>
      <c r="R40" s="50"/>
    </row>
    <row r="41" spans="2:18" s="10" customFormat="1" ht="14.25" customHeight="1">
      <c r="B41" s="41">
        <f t="shared" si="0"/>
        <v>27</v>
      </c>
      <c r="C41" s="76"/>
      <c r="D41" s="77"/>
      <c r="E41" s="78"/>
      <c r="F41" s="48"/>
      <c r="G41" s="85"/>
      <c r="H41" s="86"/>
      <c r="I41" s="85"/>
      <c r="J41" s="86"/>
      <c r="K41" s="85"/>
      <c r="L41" s="86"/>
      <c r="M41" s="85"/>
      <c r="N41" s="87"/>
      <c r="O41" s="47"/>
      <c r="P41" s="88"/>
      <c r="Q41" s="49"/>
      <c r="R41" s="50"/>
    </row>
    <row r="42" spans="2:18" s="10" customFormat="1" ht="14.25" customHeight="1">
      <c r="B42" s="41">
        <f t="shared" si="0"/>
        <v>28</v>
      </c>
      <c r="C42" s="76"/>
      <c r="D42" s="77"/>
      <c r="E42" s="78"/>
      <c r="F42" s="48"/>
      <c r="G42" s="85"/>
      <c r="H42" s="86"/>
      <c r="I42" s="85"/>
      <c r="J42" s="86"/>
      <c r="K42" s="85"/>
      <c r="L42" s="86"/>
      <c r="M42" s="85"/>
      <c r="N42" s="87"/>
      <c r="O42" s="47"/>
      <c r="P42" s="88"/>
      <c r="Q42" s="49"/>
      <c r="R42" s="50"/>
    </row>
    <row r="43" spans="2:18" s="10" customFormat="1" ht="14.25" customHeight="1">
      <c r="B43" s="41">
        <f t="shared" si="0"/>
        <v>29</v>
      </c>
      <c r="C43" s="76"/>
      <c r="D43" s="77"/>
      <c r="E43" s="78"/>
      <c r="F43" s="48"/>
      <c r="G43" s="85"/>
      <c r="H43" s="86"/>
      <c r="I43" s="85"/>
      <c r="J43" s="86"/>
      <c r="K43" s="85"/>
      <c r="L43" s="86"/>
      <c r="M43" s="85"/>
      <c r="N43" s="87"/>
      <c r="O43" s="47"/>
      <c r="P43" s="88"/>
      <c r="Q43" s="49"/>
      <c r="R43" s="50"/>
    </row>
    <row r="44" spans="2:18" s="10" customFormat="1" ht="14.25" customHeight="1">
      <c r="B44" s="41">
        <f t="shared" si="0"/>
        <v>30</v>
      </c>
      <c r="C44" s="76"/>
      <c r="D44" s="77"/>
      <c r="E44" s="78"/>
      <c r="F44" s="48"/>
      <c r="G44" s="82"/>
      <c r="H44" s="83"/>
      <c r="I44" s="82"/>
      <c r="J44" s="83"/>
      <c r="K44" s="82"/>
      <c r="L44" s="83"/>
      <c r="M44" s="82"/>
      <c r="N44" s="84"/>
      <c r="O44" s="47"/>
      <c r="P44" s="88"/>
      <c r="Q44" s="49"/>
      <c r="R44" s="50"/>
    </row>
    <row r="45" spans="2:18" s="10" customFormat="1" ht="14.25" customHeight="1">
      <c r="B45" s="41">
        <f t="shared" si="0"/>
        <v>31</v>
      </c>
      <c r="C45" s="76"/>
      <c r="D45" s="77"/>
      <c r="E45" s="78"/>
      <c r="F45" s="48"/>
      <c r="G45" s="82"/>
      <c r="H45" s="83"/>
      <c r="I45" s="82"/>
      <c r="J45" s="83"/>
      <c r="K45" s="82"/>
      <c r="L45" s="83"/>
      <c r="M45" s="82"/>
      <c r="N45" s="84"/>
      <c r="O45" s="47"/>
      <c r="P45" s="88"/>
      <c r="Q45" s="49"/>
      <c r="R45" s="50"/>
    </row>
    <row r="46" spans="2:18" s="10" customFormat="1" ht="14.25" customHeight="1">
      <c r="B46" s="41">
        <f t="shared" si="0"/>
        <v>32</v>
      </c>
      <c r="C46" s="76"/>
      <c r="D46" s="81"/>
      <c r="E46" s="80"/>
      <c r="F46" s="48"/>
      <c r="G46" s="82"/>
      <c r="H46" s="83"/>
      <c r="I46" s="82"/>
      <c r="J46" s="83"/>
      <c r="K46" s="82"/>
      <c r="L46" s="83"/>
      <c r="M46" s="82"/>
      <c r="N46" s="84"/>
      <c r="O46" s="47"/>
      <c r="P46" s="88"/>
      <c r="Q46" s="49"/>
      <c r="R46" s="50"/>
    </row>
    <row r="47" spans="2:18" s="10" customFormat="1" ht="14.25" customHeight="1">
      <c r="B47" s="41">
        <f t="shared" si="0"/>
        <v>33</v>
      </c>
      <c r="C47" s="76"/>
      <c r="D47" s="77"/>
      <c r="E47" s="78"/>
      <c r="F47" s="48"/>
      <c r="G47" s="82"/>
      <c r="H47" s="83"/>
      <c r="I47" s="82"/>
      <c r="J47" s="83"/>
      <c r="K47" s="82"/>
      <c r="L47" s="83"/>
      <c r="M47" s="82"/>
      <c r="N47" s="84"/>
      <c r="O47" s="47"/>
      <c r="P47" s="88"/>
      <c r="Q47" s="49"/>
      <c r="R47" s="50"/>
    </row>
    <row r="48" spans="2:18" s="10" customFormat="1" ht="14.25" customHeight="1">
      <c r="B48" s="41">
        <f t="shared" si="0"/>
        <v>34</v>
      </c>
      <c r="C48" s="76"/>
      <c r="D48" s="77"/>
      <c r="E48" s="78"/>
      <c r="F48" s="48"/>
      <c r="G48" s="82"/>
      <c r="H48" s="83"/>
      <c r="I48" s="82"/>
      <c r="J48" s="83"/>
      <c r="K48" s="82"/>
      <c r="L48" s="83"/>
      <c r="M48" s="82"/>
      <c r="N48" s="84"/>
      <c r="O48" s="47"/>
      <c r="P48" s="88"/>
      <c r="Q48" s="49"/>
      <c r="R48" s="50"/>
    </row>
    <row r="49" spans="2:18" s="10" customFormat="1" ht="14.25" customHeight="1">
      <c r="B49" s="41">
        <f t="shared" si="0"/>
        <v>35</v>
      </c>
      <c r="C49" s="76"/>
      <c r="D49" s="77"/>
      <c r="E49" s="78"/>
      <c r="F49" s="48"/>
      <c r="G49" s="82"/>
      <c r="H49" s="83"/>
      <c r="I49" s="82"/>
      <c r="J49" s="83"/>
      <c r="K49" s="82"/>
      <c r="L49" s="83"/>
      <c r="M49" s="82"/>
      <c r="N49" s="84"/>
      <c r="O49" s="47"/>
      <c r="P49" s="88"/>
      <c r="Q49" s="49"/>
      <c r="R49" s="50"/>
    </row>
    <row r="50" spans="2:18" s="10" customFormat="1" ht="14.25" customHeight="1">
      <c r="B50" s="41">
        <f t="shared" si="0"/>
        <v>36</v>
      </c>
      <c r="C50" s="76"/>
      <c r="D50" s="77"/>
      <c r="E50" s="78"/>
      <c r="F50" s="48"/>
      <c r="G50" s="82"/>
      <c r="H50" s="83"/>
      <c r="I50" s="82"/>
      <c r="J50" s="83"/>
      <c r="K50" s="82"/>
      <c r="L50" s="83"/>
      <c r="M50" s="82"/>
      <c r="N50" s="84"/>
      <c r="O50" s="47"/>
      <c r="P50" s="88"/>
      <c r="Q50" s="49"/>
      <c r="R50" s="50"/>
    </row>
    <row r="51" spans="2:18" s="10" customFormat="1" ht="14.25" customHeight="1">
      <c r="B51" s="41">
        <f t="shared" si="0"/>
        <v>37</v>
      </c>
      <c r="C51" s="76"/>
      <c r="D51" s="77"/>
      <c r="E51" s="78"/>
      <c r="F51" s="48"/>
      <c r="G51" s="82"/>
      <c r="H51" s="83"/>
      <c r="I51" s="82"/>
      <c r="J51" s="83"/>
      <c r="K51" s="82"/>
      <c r="L51" s="83"/>
      <c r="M51" s="82"/>
      <c r="N51" s="84"/>
      <c r="O51" s="47"/>
      <c r="P51" s="88"/>
      <c r="Q51" s="49"/>
      <c r="R51" s="50"/>
    </row>
    <row r="52" spans="2:18" s="10" customFormat="1" ht="14.25" customHeight="1">
      <c r="B52" s="41">
        <f t="shared" si="0"/>
        <v>38</v>
      </c>
      <c r="C52" s="76"/>
      <c r="D52" s="77"/>
      <c r="E52" s="78"/>
      <c r="F52" s="48"/>
      <c r="G52" s="85"/>
      <c r="H52" s="86"/>
      <c r="I52" s="85"/>
      <c r="J52" s="86"/>
      <c r="K52" s="85"/>
      <c r="L52" s="86"/>
      <c r="M52" s="85"/>
      <c r="N52" s="87"/>
      <c r="O52" s="47"/>
      <c r="P52" s="88"/>
      <c r="Q52" s="49"/>
      <c r="R52" s="50"/>
    </row>
    <row r="53" spans="2:18" s="10" customFormat="1" ht="14.25" customHeight="1">
      <c r="B53" s="41">
        <f t="shared" si="0"/>
        <v>39</v>
      </c>
      <c r="C53" s="76"/>
      <c r="D53" s="77"/>
      <c r="E53" s="78"/>
      <c r="F53" s="48"/>
      <c r="G53" s="85"/>
      <c r="H53" s="86"/>
      <c r="I53" s="85"/>
      <c r="J53" s="86"/>
      <c r="K53" s="85"/>
      <c r="L53" s="86"/>
      <c r="M53" s="85"/>
      <c r="N53" s="87"/>
      <c r="O53" s="47"/>
      <c r="P53" s="88"/>
      <c r="Q53" s="49"/>
      <c r="R53" s="50"/>
    </row>
    <row r="54" spans="2:18" s="10" customFormat="1" ht="14.25" customHeight="1">
      <c r="B54" s="41">
        <f t="shared" si="0"/>
        <v>40</v>
      </c>
      <c r="C54" s="76"/>
      <c r="D54" s="77"/>
      <c r="E54" s="78"/>
      <c r="F54" s="48"/>
      <c r="G54" s="85"/>
      <c r="H54" s="86"/>
      <c r="I54" s="85"/>
      <c r="J54" s="86"/>
      <c r="K54" s="85"/>
      <c r="L54" s="86"/>
      <c r="M54" s="85"/>
      <c r="N54" s="87"/>
      <c r="O54" s="47"/>
      <c r="P54" s="88"/>
      <c r="Q54" s="49"/>
      <c r="R54" s="50"/>
    </row>
    <row r="55" spans="2:18" s="10" customFormat="1" ht="7.5" customHeight="1">
      <c r="B55" s="41"/>
      <c r="C55" s="64"/>
      <c r="D55" s="66"/>
      <c r="E55" s="66"/>
      <c r="F55" s="68"/>
      <c r="G55" s="70"/>
      <c r="H55" s="70"/>
      <c r="I55" s="70"/>
      <c r="J55" s="70"/>
      <c r="K55" s="70"/>
      <c r="L55" s="70"/>
      <c r="M55" s="70"/>
      <c r="N55" s="70"/>
      <c r="O55" s="73"/>
      <c r="P55" s="70"/>
      <c r="Q55" s="68"/>
      <c r="R55" s="74"/>
    </row>
    <row r="56" spans="2:18" s="10" customFormat="1" ht="12.75" customHeight="1">
      <c r="B56" s="40"/>
      <c r="C56" s="65"/>
      <c r="D56" s="67"/>
      <c r="E56" s="67"/>
      <c r="F56" s="17" t="s">
        <v>21</v>
      </c>
      <c r="G56" s="71"/>
      <c r="H56" s="72"/>
      <c r="I56" s="71"/>
      <c r="J56" s="72"/>
      <c r="K56" s="71"/>
      <c r="L56" s="72"/>
      <c r="M56" s="71"/>
      <c r="N56" s="72"/>
      <c r="O56" s="29"/>
      <c r="P56" s="69"/>
      <c r="Q56" s="69"/>
      <c r="R56" s="65"/>
    </row>
    <row r="57" spans="2:17" s="10" customFormat="1" ht="12.75" customHeight="1">
      <c r="B57" s="40"/>
      <c r="C57" s="15"/>
      <c r="F57" s="10" t="s">
        <v>22</v>
      </c>
      <c r="G57"/>
      <c r="J57" s="20"/>
      <c r="L57" s="20"/>
      <c r="N57" s="20"/>
      <c r="O57" s="33"/>
      <c r="Q57" s="8"/>
    </row>
    <row r="58" spans="2:17" s="10" customFormat="1" ht="15.75" customHeight="1">
      <c r="B58" s="40"/>
      <c r="C58" s="15"/>
      <c r="F58" s="8"/>
      <c r="J58" s="20"/>
      <c r="L58" s="20"/>
      <c r="N58" s="20"/>
      <c r="O58" s="33"/>
      <c r="Q58" s="8"/>
    </row>
    <row r="59" spans="2:17" s="10" customFormat="1" ht="15.75" customHeight="1">
      <c r="B59" s="40"/>
      <c r="C59" s="15"/>
      <c r="F59" s="8"/>
      <c r="J59" s="20"/>
      <c r="L59" s="20"/>
      <c r="N59" s="20"/>
      <c r="O59" s="33"/>
      <c r="Q59" s="8"/>
    </row>
    <row r="60" spans="2:17" s="10" customFormat="1" ht="15.75" customHeight="1">
      <c r="B60" s="40"/>
      <c r="C60" s="15"/>
      <c r="F60" s="8"/>
      <c r="J60" s="20"/>
      <c r="L60" s="20"/>
      <c r="N60" s="20"/>
      <c r="O60" s="33"/>
      <c r="Q60" s="8"/>
    </row>
    <row r="61" spans="2:17" s="10" customFormat="1" ht="15.75" customHeight="1">
      <c r="B61" s="40"/>
      <c r="C61" s="15"/>
      <c r="F61" s="8"/>
      <c r="J61" s="20"/>
      <c r="L61" s="20"/>
      <c r="N61" s="20"/>
      <c r="O61" s="33"/>
      <c r="Q61" s="8"/>
    </row>
    <row r="62" spans="2:17" s="10" customFormat="1" ht="15.75" customHeight="1">
      <c r="B62" s="40"/>
      <c r="C62" s="15"/>
      <c r="F62" s="8"/>
      <c r="J62" s="20"/>
      <c r="L62" s="20"/>
      <c r="N62" s="20"/>
      <c r="O62" s="33"/>
      <c r="Q62" s="8"/>
    </row>
    <row r="63" spans="2:17" s="10" customFormat="1" ht="15.75" customHeight="1">
      <c r="B63" s="40"/>
      <c r="C63" s="15"/>
      <c r="F63" s="8"/>
      <c r="J63" s="20"/>
      <c r="L63" s="20"/>
      <c r="N63" s="20"/>
      <c r="O63" s="33"/>
      <c r="Q63" s="8"/>
    </row>
    <row r="64" spans="2:17" s="10" customFormat="1" ht="15.75" customHeight="1">
      <c r="B64" s="40"/>
      <c r="C64" s="15"/>
      <c r="F64" s="8"/>
      <c r="J64" s="20"/>
      <c r="L64" s="20"/>
      <c r="N64" s="20"/>
      <c r="O64" s="33"/>
      <c r="Q64" s="8"/>
    </row>
    <row r="65" spans="2:17" s="10" customFormat="1" ht="15.75" customHeight="1">
      <c r="B65" s="40"/>
      <c r="C65" s="15"/>
      <c r="F65" s="8"/>
      <c r="J65" s="20"/>
      <c r="L65" s="20"/>
      <c r="N65" s="20"/>
      <c r="O65" s="33"/>
      <c r="Q65" s="8"/>
    </row>
    <row r="66" spans="2:17" s="10" customFormat="1" ht="15.75" customHeight="1">
      <c r="B66" s="40"/>
      <c r="C66" s="15"/>
      <c r="F66" s="8"/>
      <c r="J66" s="20"/>
      <c r="L66" s="20"/>
      <c r="N66" s="20"/>
      <c r="O66" s="33"/>
      <c r="Q66" s="8"/>
    </row>
    <row r="67" spans="2:17" s="10" customFormat="1" ht="15.75" customHeight="1">
      <c r="B67" s="40"/>
      <c r="C67" s="15"/>
      <c r="F67" s="8"/>
      <c r="J67" s="20"/>
      <c r="L67" s="20"/>
      <c r="N67" s="20"/>
      <c r="O67" s="20"/>
      <c r="Q67" s="8"/>
    </row>
    <row r="68" spans="2:17" s="10" customFormat="1" ht="15.75" customHeight="1">
      <c r="B68" s="40"/>
      <c r="C68" s="15"/>
      <c r="F68" s="8"/>
      <c r="J68" s="20"/>
      <c r="L68" s="20"/>
      <c r="N68" s="20"/>
      <c r="O68" s="20"/>
      <c r="Q68" s="8"/>
    </row>
    <row r="69" spans="2:17" s="10" customFormat="1" ht="15.75" customHeight="1">
      <c r="B69" s="40"/>
      <c r="C69" s="15"/>
      <c r="F69" s="8"/>
      <c r="J69" s="20"/>
      <c r="L69" s="20"/>
      <c r="N69" s="20"/>
      <c r="O69" s="20"/>
      <c r="Q69" s="8"/>
    </row>
    <row r="70" spans="2:17" s="10" customFormat="1" ht="15.75" customHeight="1">
      <c r="B70" s="40"/>
      <c r="C70" s="15"/>
      <c r="F70" s="8"/>
      <c r="J70" s="20"/>
      <c r="L70" s="20"/>
      <c r="N70" s="20"/>
      <c r="O70" s="20"/>
      <c r="Q70" s="8"/>
    </row>
    <row r="71" spans="2:17" s="10" customFormat="1" ht="15.75" customHeight="1">
      <c r="B71" s="40"/>
      <c r="C71" s="15"/>
      <c r="F71" s="8"/>
      <c r="J71" s="20"/>
      <c r="L71" s="20"/>
      <c r="N71" s="20"/>
      <c r="O71" s="20"/>
      <c r="Q71" s="8"/>
    </row>
    <row r="72" spans="2:17" s="10" customFormat="1" ht="15.75" customHeight="1">
      <c r="B72" s="40"/>
      <c r="C72" s="15"/>
      <c r="F72" s="8"/>
      <c r="J72" s="20"/>
      <c r="L72" s="20"/>
      <c r="N72" s="20"/>
      <c r="O72" s="20"/>
      <c r="Q72" s="8"/>
    </row>
    <row r="73" spans="2:17" s="10" customFormat="1" ht="15.75" customHeight="1">
      <c r="B73" s="40"/>
      <c r="C73" s="15"/>
      <c r="F73" s="8"/>
      <c r="J73" s="20"/>
      <c r="L73" s="20"/>
      <c r="Q73" s="8"/>
    </row>
    <row r="74" spans="2:17" s="10" customFormat="1" ht="15.75" customHeight="1">
      <c r="B74" s="40"/>
      <c r="C74" s="15"/>
      <c r="F74" s="8"/>
      <c r="J74" s="20"/>
      <c r="L74" s="20"/>
      <c r="Q74" s="8"/>
    </row>
    <row r="75" spans="2:17" s="10" customFormat="1" ht="15.75" customHeight="1">
      <c r="B75" s="40"/>
      <c r="C75" s="15"/>
      <c r="F75" s="8"/>
      <c r="J75" s="20"/>
      <c r="L75" s="20"/>
      <c r="Q75" s="8"/>
    </row>
    <row r="76" spans="2:17" s="10" customFormat="1" ht="15.75" customHeight="1">
      <c r="B76" s="40"/>
      <c r="C76" s="15"/>
      <c r="F76" s="8"/>
      <c r="J76" s="20"/>
      <c r="L76" s="20"/>
      <c r="Q76" s="8"/>
    </row>
    <row r="77" spans="2:17" s="10" customFormat="1" ht="15.75" customHeight="1">
      <c r="B77" s="40"/>
      <c r="C77" s="15"/>
      <c r="F77" s="8"/>
      <c r="J77" s="20"/>
      <c r="L77" s="20"/>
      <c r="Q77" s="8"/>
    </row>
    <row r="78" spans="2:17" s="10" customFormat="1" ht="15.75" customHeight="1">
      <c r="B78" s="40"/>
      <c r="C78" s="15"/>
      <c r="F78" s="8"/>
      <c r="J78" s="20"/>
      <c r="L78" s="20"/>
      <c r="Q78" s="8"/>
    </row>
    <row r="79" spans="2:17" s="10" customFormat="1" ht="15.75" customHeight="1">
      <c r="B79" s="40"/>
      <c r="C79" s="15"/>
      <c r="F79" s="8"/>
      <c r="J79" s="20"/>
      <c r="L79" s="20"/>
      <c r="Q79" s="8"/>
    </row>
    <row r="80" spans="2:17" s="10" customFormat="1" ht="15.75" customHeight="1">
      <c r="B80" s="40"/>
      <c r="C80" s="15"/>
      <c r="F80" s="8"/>
      <c r="J80" s="20"/>
      <c r="L80" s="20"/>
      <c r="Q80" s="8"/>
    </row>
    <row r="81" spans="2:17" s="10" customFormat="1" ht="15.75" customHeight="1">
      <c r="B81" s="40"/>
      <c r="C81" s="15"/>
      <c r="F81" s="8"/>
      <c r="J81" s="20"/>
      <c r="L81" s="20"/>
      <c r="Q81" s="8"/>
    </row>
    <row r="82" spans="2:17" s="10" customFormat="1" ht="15.75" customHeight="1">
      <c r="B82" s="40"/>
      <c r="C82" s="15"/>
      <c r="F82" s="8"/>
      <c r="J82" s="20"/>
      <c r="L82" s="20"/>
      <c r="Q82" s="8"/>
    </row>
    <row r="83" spans="2:17" s="10" customFormat="1" ht="15.75" customHeight="1">
      <c r="B83" s="40"/>
      <c r="C83" s="15"/>
      <c r="F83" s="8"/>
      <c r="J83" s="20"/>
      <c r="L83" s="20"/>
      <c r="Q83" s="8"/>
    </row>
    <row r="84" spans="2:17" s="10" customFormat="1" ht="15.75" customHeight="1">
      <c r="B84" s="40"/>
      <c r="C84" s="15"/>
      <c r="F84" s="8"/>
      <c r="J84" s="20"/>
      <c r="L84" s="20"/>
      <c r="Q84" s="8"/>
    </row>
    <row r="85" spans="2:17" s="10" customFormat="1" ht="15.75" customHeight="1">
      <c r="B85" s="40"/>
      <c r="C85" s="15"/>
      <c r="F85" s="8"/>
      <c r="J85" s="20"/>
      <c r="L85" s="20"/>
      <c r="Q85" s="8"/>
    </row>
    <row r="86" spans="2:17" s="10" customFormat="1" ht="15.75" customHeight="1">
      <c r="B86" s="40"/>
      <c r="C86" s="15"/>
      <c r="F86" s="8"/>
      <c r="J86" s="20"/>
      <c r="L86" s="20"/>
      <c r="Q86" s="8"/>
    </row>
    <row r="87" spans="2:17" s="10" customFormat="1" ht="15.75" customHeight="1">
      <c r="B87" s="40"/>
      <c r="C87" s="15"/>
      <c r="F87" s="8"/>
      <c r="J87" s="20"/>
      <c r="L87" s="20"/>
      <c r="Q87" s="8"/>
    </row>
    <row r="88" spans="2:17" s="10" customFormat="1" ht="15.75" customHeight="1">
      <c r="B88" s="40"/>
      <c r="C88" s="15"/>
      <c r="F88" s="8"/>
      <c r="J88" s="20"/>
      <c r="L88" s="20"/>
      <c r="Q88" s="8"/>
    </row>
    <row r="89" spans="2:17" s="10" customFormat="1" ht="15.75" customHeight="1">
      <c r="B89" s="40"/>
      <c r="C89" s="15"/>
      <c r="F89" s="8"/>
      <c r="J89" s="20"/>
      <c r="L89" s="20"/>
      <c r="Q89" s="8"/>
    </row>
    <row r="90" spans="2:17" s="10" customFormat="1" ht="15.75" customHeight="1">
      <c r="B90" s="40"/>
      <c r="C90" s="15"/>
      <c r="F90" s="8"/>
      <c r="J90" s="20"/>
      <c r="L90" s="20"/>
      <c r="Q90" s="8"/>
    </row>
    <row r="91" spans="2:17" s="12" customFormat="1" ht="15.75" customHeight="1">
      <c r="B91" s="39"/>
      <c r="C91" s="16"/>
      <c r="F91" s="14"/>
      <c r="I91" s="16"/>
      <c r="J91" s="24"/>
      <c r="L91" s="27"/>
      <c r="Q91" s="14"/>
    </row>
    <row r="92" spans="2:17" s="12" customFormat="1" ht="15.75" customHeight="1">
      <c r="B92" s="39"/>
      <c r="C92" s="16"/>
      <c r="F92" s="14"/>
      <c r="I92" s="16"/>
      <c r="J92" s="24"/>
      <c r="L92" s="27"/>
      <c r="Q92" s="14"/>
    </row>
    <row r="93" spans="2:17" s="12" customFormat="1" ht="15.75" customHeight="1">
      <c r="B93" s="39"/>
      <c r="C93" s="16"/>
      <c r="F93" s="14"/>
      <c r="I93" s="16"/>
      <c r="J93" s="24"/>
      <c r="L93" s="27"/>
      <c r="Q93" s="14"/>
    </row>
    <row r="94" spans="2:17" s="12" customFormat="1" ht="15.75" customHeight="1">
      <c r="B94" s="39"/>
      <c r="C94" s="16"/>
      <c r="F94" s="14"/>
      <c r="I94" s="16"/>
      <c r="J94" s="24"/>
      <c r="L94" s="27"/>
      <c r="Q94" s="14"/>
    </row>
    <row r="95" spans="2:17" s="12" customFormat="1" ht="15.75" customHeight="1">
      <c r="B95" s="39"/>
      <c r="C95" s="16"/>
      <c r="F95" s="14"/>
      <c r="I95" s="16"/>
      <c r="J95" s="24"/>
      <c r="L95" s="27"/>
      <c r="Q95" s="14"/>
    </row>
    <row r="96" spans="2:17" s="12" customFormat="1" ht="15.75" customHeight="1">
      <c r="B96" s="39"/>
      <c r="C96" s="16"/>
      <c r="F96" s="14"/>
      <c r="I96" s="16"/>
      <c r="J96" s="24"/>
      <c r="L96" s="27"/>
      <c r="Q96" s="14"/>
    </row>
    <row r="97" spans="2:17" s="12" customFormat="1" ht="15.75" customHeight="1">
      <c r="B97" s="39"/>
      <c r="C97" s="16"/>
      <c r="F97" s="14"/>
      <c r="I97" s="16"/>
      <c r="J97" s="24"/>
      <c r="L97" s="27"/>
      <c r="Q97" s="14"/>
    </row>
    <row r="98" spans="2:17" s="12" customFormat="1" ht="15.75" customHeight="1">
      <c r="B98" s="39"/>
      <c r="C98" s="16"/>
      <c r="F98" s="14"/>
      <c r="I98" s="16"/>
      <c r="J98" s="24"/>
      <c r="L98" s="27"/>
      <c r="Q98" s="14"/>
    </row>
    <row r="99" spans="2:17" s="12" customFormat="1" ht="15.75" customHeight="1">
      <c r="B99" s="39"/>
      <c r="C99" s="16"/>
      <c r="F99" s="14"/>
      <c r="I99" s="16"/>
      <c r="J99" s="24"/>
      <c r="L99" s="27"/>
      <c r="Q99" s="14"/>
    </row>
    <row r="100" spans="2:17" s="12" customFormat="1" ht="15.75" customHeight="1">
      <c r="B100" s="39"/>
      <c r="C100" s="16"/>
      <c r="F100" s="14"/>
      <c r="I100" s="16"/>
      <c r="J100" s="24"/>
      <c r="L100" s="27"/>
      <c r="Q100" s="14"/>
    </row>
    <row r="101" spans="2:17" s="12" customFormat="1" ht="15.75" customHeight="1">
      <c r="B101" s="39"/>
      <c r="C101" s="16"/>
      <c r="F101" s="14"/>
      <c r="I101" s="16"/>
      <c r="J101" s="24"/>
      <c r="L101" s="27"/>
      <c r="Q101" s="14"/>
    </row>
    <row r="102" spans="2:17" s="12" customFormat="1" ht="15.75" customHeight="1">
      <c r="B102" s="39"/>
      <c r="C102" s="16"/>
      <c r="F102" s="14"/>
      <c r="I102" s="16"/>
      <c r="J102" s="24"/>
      <c r="L102" s="27"/>
      <c r="Q102" s="14"/>
    </row>
    <row r="103" spans="2:17" s="12" customFormat="1" ht="15.75" customHeight="1">
      <c r="B103" s="39"/>
      <c r="C103" s="16"/>
      <c r="F103" s="14"/>
      <c r="I103" s="16"/>
      <c r="J103" s="24"/>
      <c r="L103" s="27"/>
      <c r="Q103" s="14"/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</sheetData>
  <sheetProtection/>
  <mergeCells count="5">
    <mergeCell ref="M13:N13"/>
    <mergeCell ref="B3:E3"/>
    <mergeCell ref="G13:H13"/>
    <mergeCell ref="I13:J13"/>
    <mergeCell ref="K13:L13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54"/>
  <sheetViews>
    <sheetView showGridLines="0" showRowColHeaders="0" zoomScale="80" zoomScaleNormal="80" zoomScalePageLayoutView="0" workbookViewId="0" topLeftCell="A1">
      <selection activeCell="W31" sqref="W31"/>
    </sheetView>
  </sheetViews>
  <sheetFormatPr defaultColWidth="9.00390625" defaultRowHeight="12.75"/>
  <cols>
    <col min="1" max="1" width="5.125" style="1" customWidth="1"/>
    <col min="2" max="2" width="6.125" style="39" customWidth="1"/>
    <col min="3" max="3" width="4.00390625" style="2" customWidth="1"/>
    <col min="4" max="4" width="21.50390625" style="1" customWidth="1"/>
    <col min="5" max="5" width="4.875" style="6" customWidth="1"/>
    <col min="6" max="6" width="4.625" style="1" customWidth="1"/>
    <col min="7" max="7" width="4.125" style="1" customWidth="1"/>
    <col min="8" max="8" width="4.625" style="2" customWidth="1"/>
    <col min="9" max="9" width="4.125" style="21" customWidth="1"/>
    <col min="10" max="10" width="4.625" style="1" customWidth="1"/>
    <col min="11" max="11" width="4.125" style="25" customWidth="1"/>
    <col min="12" max="12" width="4.625" style="1" customWidth="1"/>
    <col min="13" max="13" width="4.125" style="1" customWidth="1"/>
    <col min="14" max="14" width="3.25390625" style="1" customWidth="1"/>
    <col min="15" max="15" width="4.50390625" style="1" customWidth="1"/>
    <col min="16" max="16" width="4.00390625" style="6" customWidth="1"/>
    <col min="17" max="17" width="4.25390625" style="1" customWidth="1"/>
    <col min="18" max="18" width="9.75390625" style="1" customWidth="1"/>
    <col min="19" max="19" width="1.75390625" style="1" customWidth="1"/>
    <col min="20" max="20" width="8.125" style="1" customWidth="1"/>
    <col min="21" max="192" width="8.625" style="1" customWidth="1"/>
    <col min="193" max="16384" width="9.00390625" style="1" customWidth="1"/>
  </cols>
  <sheetData>
    <row r="1" spans="2:18" ht="43.5" customHeight="1" thickBot="1">
      <c r="B1" s="51"/>
      <c r="C1" s="53" t="s">
        <v>0</v>
      </c>
      <c r="D1" s="53"/>
      <c r="E1" s="53"/>
      <c r="F1" s="7"/>
      <c r="G1" s="3"/>
      <c r="H1" s="3"/>
      <c r="I1" s="52"/>
      <c r="J1" s="54"/>
      <c r="K1" s="3"/>
      <c r="L1" s="26"/>
      <c r="M1" s="3"/>
      <c r="N1" s="3"/>
      <c r="O1" s="3"/>
      <c r="P1" s="3"/>
      <c r="Q1" s="7"/>
      <c r="R1" s="3"/>
    </row>
    <row r="2" spans="2:18" ht="6" customHeight="1" thickTop="1">
      <c r="B2" s="55"/>
      <c r="C2" s="56"/>
      <c r="D2" s="57"/>
      <c r="E2" s="57"/>
      <c r="F2" s="58"/>
      <c r="G2" s="59"/>
      <c r="H2" s="59"/>
      <c r="I2" s="56"/>
      <c r="J2" s="60"/>
      <c r="K2" s="59"/>
      <c r="L2" s="61"/>
      <c r="M2" s="59"/>
      <c r="N2" s="59"/>
      <c r="O2" s="59"/>
      <c r="P2" s="59"/>
      <c r="Q2" s="58"/>
      <c r="R2" s="59"/>
    </row>
    <row r="3" spans="2:18" s="12" customFormat="1" ht="19.5" customHeight="1">
      <c r="B3" s="141" t="str">
        <f>'STAND OP PUNTEN'!B3:E3</f>
        <v>RAPID-competitie 2022-2023</v>
      </c>
      <c r="C3" s="142"/>
      <c r="D3" s="142"/>
      <c r="E3" s="142"/>
      <c r="F3" s="8"/>
      <c r="G3" s="10"/>
      <c r="H3"/>
      <c r="I3"/>
      <c r="J3" s="10"/>
      <c r="K3" s="10"/>
      <c r="L3" s="20"/>
      <c r="M3" s="10"/>
      <c r="N3" s="10"/>
      <c r="O3" s="10"/>
      <c r="Q3" s="9" t="s">
        <v>30</v>
      </c>
      <c r="R3" s="4">
        <f ca="1">NOW()</f>
        <v>44857.379355324076</v>
      </c>
    </row>
    <row r="4" spans="2:17" s="12" customFormat="1" ht="6" customHeight="1">
      <c r="B4" s="39"/>
      <c r="C4" s="11"/>
      <c r="E4" s="4"/>
      <c r="F4" s="8"/>
      <c r="G4"/>
      <c r="H4" s="10"/>
      <c r="I4" s="11"/>
      <c r="J4" s="22"/>
      <c r="K4" s="10"/>
      <c r="L4" s="20"/>
      <c r="M4" s="10"/>
      <c r="N4" s="10"/>
      <c r="O4" s="10"/>
      <c r="P4" s="10"/>
      <c r="Q4" s="8"/>
    </row>
    <row r="5" spans="2:17" s="12" customFormat="1" ht="15.75" customHeight="1">
      <c r="B5" s="39"/>
      <c r="C5" s="45"/>
      <c r="D5" s="45" t="s">
        <v>1</v>
      </c>
      <c r="E5"/>
      <c r="F5" s="14"/>
      <c r="G5" s="10"/>
      <c r="H5" s="10"/>
      <c r="I5" s="13"/>
      <c r="J5" s="23"/>
      <c r="K5" s="10"/>
      <c r="L5" s="20"/>
      <c r="M5" s="31" t="s">
        <v>2</v>
      </c>
      <c r="N5" s="28">
        <f>'STAND OP PUNTEN'!N5</f>
        <v>18</v>
      </c>
      <c r="P5" s="9"/>
      <c r="Q5" s="14"/>
    </row>
    <row r="6" spans="2:18" s="12" customFormat="1" ht="15.75" customHeight="1">
      <c r="B6" s="39"/>
      <c r="C6" s="42" t="str">
        <f>"1:"</f>
        <v>1:</v>
      </c>
      <c r="D6" s="10" t="s">
        <v>3</v>
      </c>
      <c r="E6" s="45"/>
      <c r="F6" s="31"/>
      <c r="G6" s="19"/>
      <c r="H6" s="5"/>
      <c r="I6" s="19"/>
      <c r="J6" s="37"/>
      <c r="K6" s="38"/>
      <c r="L6" s="33"/>
      <c r="M6" s="31" t="s">
        <v>4</v>
      </c>
      <c r="N6" s="28">
        <f>'STAND OP PUNTEN'!N6</f>
        <v>15</v>
      </c>
      <c r="O6" s="18"/>
      <c r="P6"/>
      <c r="Q6" s="10"/>
      <c r="R6"/>
    </row>
    <row r="7" spans="2:18" s="12" customFormat="1" ht="15.75" customHeight="1">
      <c r="B7" s="39"/>
      <c r="C7" s="44" t="str">
        <f>"2:"</f>
        <v>2:</v>
      </c>
      <c r="D7" s="17" t="s">
        <v>5</v>
      </c>
      <c r="E7" s="10"/>
      <c r="F7" s="31"/>
      <c r="G7" s="32"/>
      <c r="H7" s="5"/>
      <c r="I7" s="32"/>
      <c r="J7" s="37"/>
      <c r="K7" s="38"/>
      <c r="L7" s="33"/>
      <c r="M7" s="31" t="s">
        <v>6</v>
      </c>
      <c r="N7" s="28">
        <f>'STAND OP PUNTEN'!N7</f>
        <v>1</v>
      </c>
      <c r="O7" s="30"/>
      <c r="P7"/>
      <c r="Q7" s="10"/>
      <c r="R7"/>
    </row>
    <row r="8" spans="2:18" s="12" customFormat="1" ht="15.75" customHeight="1">
      <c r="B8" s="39"/>
      <c r="C8" s="44" t="str">
        <f>"3:"</f>
        <v>3:</v>
      </c>
      <c r="D8" s="17" t="s">
        <v>7</v>
      </c>
      <c r="E8" s="17"/>
      <c r="F8" s="31"/>
      <c r="G8" s="19"/>
      <c r="H8" s="5"/>
      <c r="I8" s="19"/>
      <c r="J8" s="37"/>
      <c r="K8" s="38"/>
      <c r="L8" s="33"/>
      <c r="M8" s="31" t="s">
        <v>28</v>
      </c>
      <c r="N8" s="28">
        <f>'STAND OP PUNTEN'!N8</f>
        <v>15</v>
      </c>
      <c r="O8" s="18"/>
      <c r="P8"/>
      <c r="Q8" s="10"/>
      <c r="R8"/>
    </row>
    <row r="9" spans="2:18" s="12" customFormat="1" ht="15.75" customHeight="1">
      <c r="B9" s="39"/>
      <c r="C9" s="42" t="str">
        <f>"4:"</f>
        <v>4:</v>
      </c>
      <c r="D9" s="46" t="s">
        <v>8</v>
      </c>
      <c r="E9" s="17"/>
      <c r="F9" s="31"/>
      <c r="G9" s="32"/>
      <c r="H9" s="5"/>
      <c r="I9" s="32"/>
      <c r="J9" s="37"/>
      <c r="K9" s="38"/>
      <c r="L9" s="33"/>
      <c r="M9" s="31" t="s">
        <v>27</v>
      </c>
      <c r="N9" s="28">
        <f>'STAND OP PUNTEN'!N9</f>
        <v>0</v>
      </c>
      <c r="O9" s="30"/>
      <c r="P9"/>
      <c r="Q9" s="10"/>
      <c r="R9"/>
    </row>
    <row r="10" spans="2:18" s="12" customFormat="1" ht="9" customHeight="1">
      <c r="B10" s="39"/>
      <c r="E10" s="46"/>
      <c r="F10" s="10"/>
      <c r="G10" s="10"/>
      <c r="H10" s="10"/>
      <c r="I10" s="13"/>
      <c r="J10" s="23"/>
      <c r="K10" s="10"/>
      <c r="L10" s="20"/>
      <c r="M10" s="10"/>
      <c r="N10" s="17"/>
      <c r="O10" s="17"/>
      <c r="P10" s="10"/>
      <c r="Q10" s="10"/>
      <c r="R10" s="10"/>
    </row>
    <row r="11" spans="2:16" s="10" customFormat="1" ht="11.25" customHeight="1">
      <c r="B11" s="40"/>
      <c r="C11" s="15"/>
      <c r="E11" s="8"/>
      <c r="I11" s="20"/>
      <c r="K11" s="20"/>
      <c r="M11" s="20"/>
      <c r="N11" s="33"/>
      <c r="P11" s="8"/>
    </row>
    <row r="12" spans="2:16" s="10" customFormat="1" ht="11.25" customHeight="1">
      <c r="B12" s="40"/>
      <c r="C12" s="15"/>
      <c r="E12" s="8"/>
      <c r="I12" s="20"/>
      <c r="K12" s="20"/>
      <c r="M12" s="20"/>
      <c r="N12" s="20"/>
      <c r="P12" s="8"/>
    </row>
    <row r="13" spans="2:16" s="10" customFormat="1" ht="11.25" customHeight="1">
      <c r="B13" s="40"/>
      <c r="C13" s="15"/>
      <c r="E13" s="8"/>
      <c r="I13" s="20"/>
      <c r="K13" s="20"/>
      <c r="M13" s="20"/>
      <c r="N13" s="20"/>
      <c r="P13" s="8"/>
    </row>
    <row r="14" spans="2:20" s="10" customFormat="1" ht="11.25" customHeight="1">
      <c r="B14" s="40"/>
      <c r="C14" s="15"/>
      <c r="E14" s="8"/>
      <c r="I14" s="20"/>
      <c r="K14" s="20"/>
      <c r="M14" s="20"/>
      <c r="N14" s="20"/>
      <c r="P14" s="8"/>
      <c r="T14" s="63" t="s">
        <v>33</v>
      </c>
    </row>
    <row r="15" spans="2:20" s="10" customFormat="1" ht="11.25" customHeight="1">
      <c r="B15" s="40"/>
      <c r="C15" s="15"/>
      <c r="E15" s="8"/>
      <c r="I15" s="20"/>
      <c r="K15" s="20"/>
      <c r="M15" s="20"/>
      <c r="N15" s="20"/>
      <c r="P15" s="8"/>
      <c r="T15" s="49">
        <f>$N$9</f>
        <v>0</v>
      </c>
    </row>
    <row r="16" spans="2:20" s="10" customFormat="1" ht="11.25" customHeight="1">
      <c r="B16" s="40"/>
      <c r="C16" s="15"/>
      <c r="E16" s="8"/>
      <c r="I16" s="20"/>
      <c r="K16" s="20"/>
      <c r="M16" s="20"/>
      <c r="N16" s="20"/>
      <c r="P16" s="8"/>
      <c r="T16" s="49">
        <f aca="true" t="shared" si="0" ref="T16:T54">$N$9</f>
        <v>0</v>
      </c>
    </row>
    <row r="17" spans="2:20" s="10" customFormat="1" ht="11.25" customHeight="1">
      <c r="B17" s="40"/>
      <c r="C17" s="15"/>
      <c r="E17" s="8"/>
      <c r="I17" s="20"/>
      <c r="K17" s="20"/>
      <c r="M17" s="20"/>
      <c r="N17" s="20"/>
      <c r="P17" s="8"/>
      <c r="T17" s="49">
        <f t="shared" si="0"/>
        <v>0</v>
      </c>
    </row>
    <row r="18" spans="2:20" s="10" customFormat="1" ht="11.25" customHeight="1">
      <c r="B18" s="40"/>
      <c r="C18" s="15"/>
      <c r="E18" s="8"/>
      <c r="I18" s="20"/>
      <c r="K18" s="20"/>
      <c r="P18" s="8"/>
      <c r="T18" s="49">
        <f t="shared" si="0"/>
        <v>0</v>
      </c>
    </row>
    <row r="19" spans="2:20" s="10" customFormat="1" ht="11.25" customHeight="1">
      <c r="B19" s="40"/>
      <c r="C19" s="15"/>
      <c r="E19" s="8"/>
      <c r="I19" s="20"/>
      <c r="K19" s="20"/>
      <c r="P19" s="8"/>
      <c r="T19" s="49">
        <f t="shared" si="0"/>
        <v>0</v>
      </c>
    </row>
    <row r="20" spans="2:20" s="10" customFormat="1" ht="11.25" customHeight="1">
      <c r="B20" s="40"/>
      <c r="C20" s="15"/>
      <c r="E20" s="8"/>
      <c r="I20" s="20"/>
      <c r="K20" s="20"/>
      <c r="P20" s="8"/>
      <c r="T20" s="49">
        <f t="shared" si="0"/>
        <v>0</v>
      </c>
    </row>
    <row r="21" spans="2:20" s="10" customFormat="1" ht="11.25" customHeight="1">
      <c r="B21" s="40"/>
      <c r="C21" s="15"/>
      <c r="E21" s="8"/>
      <c r="I21" s="20"/>
      <c r="K21" s="20"/>
      <c r="P21" s="8"/>
      <c r="T21" s="49">
        <f t="shared" si="0"/>
        <v>0</v>
      </c>
    </row>
    <row r="22" spans="2:20" s="10" customFormat="1" ht="11.25" customHeight="1">
      <c r="B22" s="40"/>
      <c r="C22" s="15"/>
      <c r="E22" s="8"/>
      <c r="I22" s="20"/>
      <c r="K22" s="20"/>
      <c r="P22" s="8"/>
      <c r="T22" s="49">
        <f t="shared" si="0"/>
        <v>0</v>
      </c>
    </row>
    <row r="23" spans="2:20" s="10" customFormat="1" ht="11.25" customHeight="1">
      <c r="B23" s="40"/>
      <c r="C23" s="15"/>
      <c r="E23" s="8"/>
      <c r="I23" s="20"/>
      <c r="K23" s="20"/>
      <c r="P23" s="8"/>
      <c r="T23" s="49">
        <f t="shared" si="0"/>
        <v>0</v>
      </c>
    </row>
    <row r="24" spans="2:20" s="10" customFormat="1" ht="11.25" customHeight="1">
      <c r="B24" s="40"/>
      <c r="C24" s="15"/>
      <c r="E24" s="8"/>
      <c r="I24" s="20"/>
      <c r="K24" s="20"/>
      <c r="P24" s="8"/>
      <c r="T24" s="49">
        <f t="shared" si="0"/>
        <v>0</v>
      </c>
    </row>
    <row r="25" spans="2:20" s="10" customFormat="1" ht="11.25" customHeight="1">
      <c r="B25" s="40"/>
      <c r="C25" s="15"/>
      <c r="E25" s="8"/>
      <c r="I25" s="20"/>
      <c r="K25" s="20"/>
      <c r="P25" s="8"/>
      <c r="T25" s="49">
        <f t="shared" si="0"/>
        <v>0</v>
      </c>
    </row>
    <row r="26" spans="2:20" s="10" customFormat="1" ht="11.25" customHeight="1">
      <c r="B26" s="40"/>
      <c r="C26" s="15"/>
      <c r="E26" s="8"/>
      <c r="I26" s="20"/>
      <c r="K26" s="20"/>
      <c r="P26" s="8"/>
      <c r="T26" s="49">
        <f t="shared" si="0"/>
        <v>0</v>
      </c>
    </row>
    <row r="27" spans="2:20" s="10" customFormat="1" ht="11.25" customHeight="1">
      <c r="B27" s="40"/>
      <c r="C27" s="15"/>
      <c r="E27" s="8"/>
      <c r="I27" s="20"/>
      <c r="K27" s="20"/>
      <c r="P27" s="8"/>
      <c r="T27" s="49">
        <f t="shared" si="0"/>
        <v>0</v>
      </c>
    </row>
    <row r="28" spans="2:20" s="10" customFormat="1" ht="11.25" customHeight="1">
      <c r="B28" s="40"/>
      <c r="C28" s="15"/>
      <c r="E28" s="8"/>
      <c r="I28" s="20"/>
      <c r="K28" s="20"/>
      <c r="P28" s="8"/>
      <c r="T28" s="49">
        <f t="shared" si="0"/>
        <v>0</v>
      </c>
    </row>
    <row r="29" spans="2:20" s="10" customFormat="1" ht="11.25" customHeight="1">
      <c r="B29" s="40"/>
      <c r="C29" s="15"/>
      <c r="E29" s="8"/>
      <c r="I29" s="20"/>
      <c r="K29" s="20"/>
      <c r="P29" s="8"/>
      <c r="T29" s="49">
        <f t="shared" si="0"/>
        <v>0</v>
      </c>
    </row>
    <row r="30" spans="2:20" s="10" customFormat="1" ht="11.25" customHeight="1">
      <c r="B30" s="40"/>
      <c r="C30" s="15"/>
      <c r="E30" s="8"/>
      <c r="I30" s="20"/>
      <c r="K30" s="20"/>
      <c r="P30" s="8"/>
      <c r="T30" s="49">
        <f t="shared" si="0"/>
        <v>0</v>
      </c>
    </row>
    <row r="31" spans="2:20" s="10" customFormat="1" ht="11.25" customHeight="1">
      <c r="B31" s="40"/>
      <c r="C31" s="15"/>
      <c r="E31" s="8"/>
      <c r="I31" s="20"/>
      <c r="K31" s="20"/>
      <c r="P31" s="8"/>
      <c r="T31" s="49">
        <f t="shared" si="0"/>
        <v>0</v>
      </c>
    </row>
    <row r="32" spans="2:20" s="10" customFormat="1" ht="11.25" customHeight="1">
      <c r="B32" s="40"/>
      <c r="C32" s="15"/>
      <c r="E32" s="8"/>
      <c r="I32" s="20"/>
      <c r="K32" s="20"/>
      <c r="P32" s="8"/>
      <c r="T32" s="49">
        <f t="shared" si="0"/>
        <v>0</v>
      </c>
    </row>
    <row r="33" spans="2:20" s="10" customFormat="1" ht="11.25" customHeight="1">
      <c r="B33" s="40"/>
      <c r="C33" s="15"/>
      <c r="E33" s="8"/>
      <c r="I33" s="20"/>
      <c r="K33" s="20"/>
      <c r="P33" s="8"/>
      <c r="T33" s="49">
        <f t="shared" si="0"/>
        <v>0</v>
      </c>
    </row>
    <row r="34" spans="2:20" s="10" customFormat="1" ht="11.25" customHeight="1">
      <c r="B34" s="40"/>
      <c r="C34" s="15"/>
      <c r="E34" s="8"/>
      <c r="I34" s="20"/>
      <c r="K34" s="20"/>
      <c r="P34" s="8"/>
      <c r="T34" s="49">
        <f t="shared" si="0"/>
        <v>0</v>
      </c>
    </row>
    <row r="35" spans="2:20" s="10" customFormat="1" ht="11.25" customHeight="1">
      <c r="B35" s="40"/>
      <c r="C35" s="15"/>
      <c r="E35" s="8"/>
      <c r="I35" s="20"/>
      <c r="K35" s="20"/>
      <c r="P35" s="8"/>
      <c r="T35" s="49">
        <f t="shared" si="0"/>
        <v>0</v>
      </c>
    </row>
    <row r="36" spans="2:20" s="12" customFormat="1" ht="11.25" customHeight="1">
      <c r="B36" s="39"/>
      <c r="C36" s="16"/>
      <c r="E36" s="14"/>
      <c r="H36" s="16"/>
      <c r="I36" s="24"/>
      <c r="K36" s="27"/>
      <c r="P36" s="14"/>
      <c r="T36" s="49">
        <f t="shared" si="0"/>
        <v>0</v>
      </c>
    </row>
    <row r="37" spans="2:20" s="12" customFormat="1" ht="11.25" customHeight="1">
      <c r="B37" s="39"/>
      <c r="C37" s="16"/>
      <c r="E37" s="14"/>
      <c r="H37" s="16"/>
      <c r="I37" s="24"/>
      <c r="K37" s="27"/>
      <c r="P37" s="14"/>
      <c r="T37" s="49">
        <f t="shared" si="0"/>
        <v>0</v>
      </c>
    </row>
    <row r="38" spans="2:20" s="12" customFormat="1" ht="11.25" customHeight="1">
      <c r="B38" s="39"/>
      <c r="C38" s="16"/>
      <c r="E38" s="14"/>
      <c r="H38" s="16"/>
      <c r="I38" s="24"/>
      <c r="K38" s="27"/>
      <c r="P38" s="14"/>
      <c r="T38" s="49">
        <f t="shared" si="0"/>
        <v>0</v>
      </c>
    </row>
    <row r="39" spans="2:20" s="12" customFormat="1" ht="11.25" customHeight="1">
      <c r="B39" s="39"/>
      <c r="C39" s="16"/>
      <c r="E39" s="14"/>
      <c r="H39" s="16"/>
      <c r="I39" s="24"/>
      <c r="K39" s="27"/>
      <c r="P39" s="14"/>
      <c r="T39" s="49">
        <f t="shared" si="0"/>
        <v>0</v>
      </c>
    </row>
    <row r="40" spans="2:20" s="12" customFormat="1" ht="11.25" customHeight="1">
      <c r="B40" s="39"/>
      <c r="C40" s="16"/>
      <c r="E40" s="14"/>
      <c r="H40" s="16"/>
      <c r="I40" s="24"/>
      <c r="K40" s="27"/>
      <c r="P40" s="14"/>
      <c r="T40" s="49">
        <f t="shared" si="0"/>
        <v>0</v>
      </c>
    </row>
    <row r="41" spans="2:20" s="12" customFormat="1" ht="11.25" customHeight="1">
      <c r="B41" s="39"/>
      <c r="C41" s="16"/>
      <c r="E41" s="14"/>
      <c r="H41" s="16"/>
      <c r="I41" s="24"/>
      <c r="K41" s="27"/>
      <c r="P41" s="14"/>
      <c r="T41" s="49">
        <f t="shared" si="0"/>
        <v>0</v>
      </c>
    </row>
    <row r="42" spans="2:20" s="12" customFormat="1" ht="11.25" customHeight="1">
      <c r="B42" s="39"/>
      <c r="C42" s="16"/>
      <c r="E42" s="14"/>
      <c r="H42" s="16"/>
      <c r="I42" s="24"/>
      <c r="K42" s="27"/>
      <c r="P42" s="14"/>
      <c r="T42" s="49">
        <f t="shared" si="0"/>
        <v>0</v>
      </c>
    </row>
    <row r="43" spans="2:20" s="12" customFormat="1" ht="11.25" customHeight="1">
      <c r="B43" s="39"/>
      <c r="C43" s="16"/>
      <c r="E43" s="14"/>
      <c r="H43" s="16"/>
      <c r="I43" s="24"/>
      <c r="K43" s="27"/>
      <c r="P43" s="14"/>
      <c r="T43" s="49">
        <f t="shared" si="0"/>
        <v>0</v>
      </c>
    </row>
    <row r="44" spans="2:20" s="12" customFormat="1" ht="11.25" customHeight="1">
      <c r="B44" s="39"/>
      <c r="C44" s="16"/>
      <c r="E44" s="14"/>
      <c r="H44" s="16"/>
      <c r="I44" s="24"/>
      <c r="K44" s="27"/>
      <c r="P44" s="14"/>
      <c r="T44" s="49">
        <f t="shared" si="0"/>
        <v>0</v>
      </c>
    </row>
    <row r="45" spans="2:20" s="12" customFormat="1" ht="11.25" customHeight="1">
      <c r="B45" s="39"/>
      <c r="C45" s="16"/>
      <c r="E45" s="14"/>
      <c r="H45" s="16"/>
      <c r="I45" s="24"/>
      <c r="K45" s="27"/>
      <c r="P45" s="14"/>
      <c r="T45" s="49">
        <f t="shared" si="0"/>
        <v>0</v>
      </c>
    </row>
    <row r="46" spans="2:20" s="12" customFormat="1" ht="11.25" customHeight="1">
      <c r="B46" s="39"/>
      <c r="C46" s="16"/>
      <c r="E46" s="14"/>
      <c r="H46" s="16"/>
      <c r="I46" s="24"/>
      <c r="K46" s="27"/>
      <c r="P46" s="14"/>
      <c r="T46" s="49">
        <f t="shared" si="0"/>
        <v>0</v>
      </c>
    </row>
    <row r="47" spans="2:20" s="12" customFormat="1" ht="11.25" customHeight="1">
      <c r="B47" s="39"/>
      <c r="C47" s="16"/>
      <c r="E47" s="14"/>
      <c r="H47" s="16"/>
      <c r="I47" s="24"/>
      <c r="K47" s="27"/>
      <c r="P47" s="14"/>
      <c r="T47" s="49">
        <f t="shared" si="0"/>
        <v>0</v>
      </c>
    </row>
    <row r="48" spans="2:20" s="12" customFormat="1" ht="11.25" customHeight="1">
      <c r="B48" s="39"/>
      <c r="C48" s="16"/>
      <c r="E48" s="14"/>
      <c r="H48" s="16"/>
      <c r="I48" s="24"/>
      <c r="K48" s="27"/>
      <c r="P48" s="14"/>
      <c r="T48" s="49">
        <f t="shared" si="0"/>
        <v>0</v>
      </c>
    </row>
    <row r="49" ht="11.25" customHeight="1">
      <c r="T49" s="49">
        <f t="shared" si="0"/>
        <v>0</v>
      </c>
    </row>
    <row r="50" ht="11.25" customHeight="1">
      <c r="T50" s="49">
        <f t="shared" si="0"/>
        <v>0</v>
      </c>
    </row>
    <row r="51" ht="11.25" customHeight="1">
      <c r="T51" s="49">
        <f t="shared" si="0"/>
        <v>0</v>
      </c>
    </row>
    <row r="52" ht="11.25" customHeight="1">
      <c r="T52" s="49">
        <f t="shared" si="0"/>
        <v>0</v>
      </c>
    </row>
    <row r="53" ht="11.25" customHeight="1">
      <c r="T53" s="49">
        <f t="shared" si="0"/>
        <v>0</v>
      </c>
    </row>
    <row r="54" ht="11.25" customHeight="1">
      <c r="T54" s="49">
        <f t="shared" si="0"/>
        <v>0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</sheetData>
  <sheetProtection/>
  <mergeCells count="1">
    <mergeCell ref="B3:E3"/>
  </mergeCells>
  <printOptions horizontalCentered="1" verticalCentered="1"/>
  <pageMargins left="0" right="0" top="0.3937007874015748" bottom="0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03"/>
  <sheetViews>
    <sheetView showGridLines="0" zoomScalePageLayoutView="0" workbookViewId="0" topLeftCell="A2">
      <selection activeCell="N9" sqref="N9"/>
    </sheetView>
  </sheetViews>
  <sheetFormatPr defaultColWidth="9.00390625" defaultRowHeight="12.75"/>
  <cols>
    <col min="1" max="1" width="3.125" style="1" customWidth="1"/>
    <col min="2" max="2" width="2.625" style="39" customWidth="1"/>
    <col min="3" max="3" width="5.375" style="2" customWidth="1"/>
    <col min="4" max="4" width="13.00390625" style="1" customWidth="1"/>
    <col min="5" max="5" width="9.125" style="1" customWidth="1"/>
    <col min="6" max="6" width="6.875" style="6" customWidth="1"/>
    <col min="7" max="7" width="4.625" style="1" customWidth="1"/>
    <col min="8" max="8" width="4.125" style="1" customWidth="1"/>
    <col min="9" max="9" width="4.625" style="2" customWidth="1"/>
    <col min="10" max="10" width="4.125" style="21" customWidth="1"/>
    <col min="11" max="11" width="4.625" style="1" customWidth="1"/>
    <col min="12" max="12" width="4.125" style="25" customWidth="1"/>
    <col min="13" max="13" width="4.625" style="1" customWidth="1"/>
    <col min="14" max="14" width="4.125" style="1" customWidth="1"/>
    <col min="15" max="15" width="1.625" style="1" customWidth="1"/>
    <col min="16" max="16" width="6.25390625" style="1" customWidth="1"/>
    <col min="17" max="17" width="6.125" style="6" customWidth="1"/>
    <col min="18" max="18" width="9.125" style="1" customWidth="1"/>
    <col min="19" max="19" width="3.125" style="1" customWidth="1"/>
    <col min="20" max="20" width="8.75390625" style="1" customWidth="1"/>
    <col min="21" max="21" width="8.625" style="1" customWidth="1"/>
    <col min="22" max="22" width="6.375" style="1" customWidth="1"/>
    <col min="23" max="192" width="8.625" style="1" customWidth="1"/>
    <col min="193" max="16384" width="9.00390625" style="1" customWidth="1"/>
  </cols>
  <sheetData>
    <row r="1" spans="2:22" ht="34.5" customHeight="1" thickBot="1">
      <c r="B1" s="51"/>
      <c r="C1" s="52"/>
      <c r="D1" s="75" t="s">
        <v>32</v>
      </c>
      <c r="E1" s="5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"/>
      <c r="R1" s="3"/>
      <c r="S1" s="3"/>
      <c r="T1" s="3"/>
      <c r="U1" s="3"/>
      <c r="V1" s="3"/>
    </row>
    <row r="2" spans="2:22" ht="6" customHeight="1" thickTop="1">
      <c r="B2" s="55"/>
      <c r="C2" s="56"/>
      <c r="D2" s="57"/>
      <c r="E2" s="57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8"/>
      <c r="R2" s="59"/>
      <c r="S2" s="59"/>
      <c r="T2" s="59"/>
      <c r="U2" s="59"/>
      <c r="V2" s="59"/>
    </row>
    <row r="3" spans="2:18" s="12" customFormat="1" ht="15.75" customHeight="1">
      <c r="B3" s="137" t="str">
        <f>'STAND OP PUNTEN'!B3:E3</f>
        <v>RAPID-competitie 2022-2023</v>
      </c>
      <c r="C3" s="138"/>
      <c r="D3" s="138"/>
      <c r="E3" s="138"/>
      <c r="F3" s="8"/>
      <c r="G3" s="10"/>
      <c r="H3" s="10"/>
      <c r="I3" s="10"/>
      <c r="J3" s="10"/>
      <c r="K3" s="10"/>
      <c r="L3" s="20"/>
      <c r="M3" s="10"/>
      <c r="N3" s="10"/>
      <c r="O3" s="10"/>
      <c r="Q3" s="9" t="s">
        <v>30</v>
      </c>
      <c r="R3" s="4">
        <f ca="1">NOW()</f>
        <v>44857.379355324076</v>
      </c>
    </row>
    <row r="4" spans="2:17" s="12" customFormat="1" ht="3" customHeight="1">
      <c r="B4" s="39"/>
      <c r="C4" s="11"/>
      <c r="E4" s="4"/>
      <c r="F4" s="8"/>
      <c r="G4"/>
      <c r="H4" s="10"/>
      <c r="I4" s="11"/>
      <c r="J4" s="22"/>
      <c r="K4" s="10"/>
      <c r="L4" s="20"/>
      <c r="M4" s="10"/>
      <c r="N4" s="10"/>
      <c r="O4" s="10"/>
      <c r="P4" s="10"/>
      <c r="Q4" s="8"/>
    </row>
    <row r="5" spans="2:18" s="12" customFormat="1" ht="14.25" customHeight="1">
      <c r="B5" s="39"/>
      <c r="C5" s="45"/>
      <c r="D5" s="45" t="s">
        <v>1</v>
      </c>
      <c r="E5"/>
      <c r="F5" s="14"/>
      <c r="G5" s="10"/>
      <c r="H5" s="10"/>
      <c r="I5" s="13"/>
      <c r="J5" s="23"/>
      <c r="K5" s="10"/>
      <c r="L5" s="20"/>
      <c r="M5" s="31" t="s">
        <v>2</v>
      </c>
      <c r="N5" s="90">
        <f>COUNTA(D15:D54)</f>
        <v>0</v>
      </c>
      <c r="P5" s="9"/>
      <c r="Q5" s="14"/>
      <c r="R5" s="62"/>
    </row>
    <row r="6" spans="2:18" s="12" customFormat="1" ht="14.25" customHeight="1">
      <c r="B6" s="39"/>
      <c r="C6" s="42" t="str">
        <f>"1:"</f>
        <v>1:</v>
      </c>
      <c r="D6" s="17" t="s">
        <v>7</v>
      </c>
      <c r="E6" s="45"/>
      <c r="F6" s="31"/>
      <c r="G6" s="19"/>
      <c r="H6" s="5"/>
      <c r="I6" s="19"/>
      <c r="J6" s="37"/>
      <c r="K6" s="38"/>
      <c r="L6" s="33"/>
      <c r="M6" s="31" t="s">
        <v>4</v>
      </c>
      <c r="N6" s="91">
        <v>15</v>
      </c>
      <c r="O6" s="18"/>
      <c r="P6"/>
      <c r="Q6" s="10"/>
      <c r="R6"/>
    </row>
    <row r="7" spans="2:18" s="12" customFormat="1" ht="14.25" customHeight="1">
      <c r="B7" s="39"/>
      <c r="C7" s="44" t="str">
        <f>"2:"</f>
        <v>2:</v>
      </c>
      <c r="D7" s="17" t="s">
        <v>5</v>
      </c>
      <c r="E7" s="10"/>
      <c r="F7" s="31"/>
      <c r="G7" s="32"/>
      <c r="H7" s="5"/>
      <c r="I7" s="32"/>
      <c r="J7" s="37"/>
      <c r="K7" s="38"/>
      <c r="L7" s="33"/>
      <c r="M7" s="31" t="s">
        <v>6</v>
      </c>
      <c r="N7" s="126">
        <f>'STAND OP PUNTEN'!N7</f>
        <v>1</v>
      </c>
      <c r="O7" s="30"/>
      <c r="P7"/>
      <c r="Q7" s="10"/>
      <c r="R7"/>
    </row>
    <row r="8" spans="2:18" s="12" customFormat="1" ht="14.25" customHeight="1">
      <c r="B8" s="39"/>
      <c r="C8" s="44" t="str">
        <f>"3:"</f>
        <v>3:</v>
      </c>
      <c r="D8" s="10" t="s">
        <v>3</v>
      </c>
      <c r="E8" s="17"/>
      <c r="F8" s="31"/>
      <c r="G8" s="19"/>
      <c r="H8" s="5"/>
      <c r="I8" s="19"/>
      <c r="J8" s="37"/>
      <c r="K8" s="38"/>
      <c r="L8" s="33"/>
      <c r="M8" s="31" t="s">
        <v>28</v>
      </c>
      <c r="N8" s="92">
        <f>N7*N6</f>
        <v>15</v>
      </c>
      <c r="O8" s="18"/>
      <c r="P8"/>
      <c r="Q8" s="10"/>
      <c r="R8"/>
    </row>
    <row r="9" spans="2:18" s="12" customFormat="1" ht="14.25" customHeight="1">
      <c r="B9" s="39"/>
      <c r="C9" s="42" t="str">
        <f>"4:"</f>
        <v>4:</v>
      </c>
      <c r="D9" s="46" t="s">
        <v>8</v>
      </c>
      <c r="E9" s="17"/>
      <c r="F9" s="31"/>
      <c r="G9" s="32"/>
      <c r="H9" s="5"/>
      <c r="I9" s="32"/>
      <c r="J9" s="37"/>
      <c r="K9" s="38"/>
      <c r="L9" s="33"/>
      <c r="M9" s="31" t="s">
        <v>27</v>
      </c>
      <c r="N9" s="93" t="e">
        <f>SUM($F$15:$F$54)/$N$5</f>
        <v>#DIV/0!</v>
      </c>
      <c r="O9" s="30"/>
      <c r="P9"/>
      <c r="Q9" s="10"/>
      <c r="R9"/>
    </row>
    <row r="10" spans="2:18" s="12" customFormat="1" ht="6" customHeight="1">
      <c r="B10" s="39"/>
      <c r="E10" s="46"/>
      <c r="F10" s="10"/>
      <c r="G10" s="10"/>
      <c r="H10" s="10"/>
      <c r="I10" s="13"/>
      <c r="J10" s="23"/>
      <c r="K10" s="10"/>
      <c r="L10" s="20"/>
      <c r="M10" s="10"/>
      <c r="N10" s="17"/>
      <c r="O10" s="17"/>
      <c r="P10" s="10"/>
      <c r="Q10" s="10"/>
      <c r="R10" s="10"/>
    </row>
    <row r="11" spans="2:18" s="12" customFormat="1" ht="12.75" customHeight="1">
      <c r="B11" s="39"/>
      <c r="C11" s="43"/>
      <c r="E11" s="17"/>
      <c r="F11" s="18"/>
      <c r="G11" s="96"/>
      <c r="H11" s="97"/>
      <c r="I11" s="98"/>
      <c r="J11" s="99" t="s">
        <v>9</v>
      </c>
      <c r="K11" s="97"/>
      <c r="L11" s="100"/>
      <c r="M11" s="97"/>
      <c r="N11" s="101"/>
      <c r="O11" s="36"/>
      <c r="P11"/>
      <c r="Q11"/>
      <c r="R11"/>
    </row>
    <row r="12" spans="2:22" s="12" customFormat="1" ht="14.25" customHeight="1">
      <c r="B12" s="39"/>
      <c r="C12" s="43"/>
      <c r="D12" s="17"/>
      <c r="E12" s="17"/>
      <c r="F12" s="18"/>
      <c r="G12" s="108">
        <v>1</v>
      </c>
      <c r="H12" s="109"/>
      <c r="I12" s="110">
        <v>2</v>
      </c>
      <c r="J12" s="111"/>
      <c r="K12" s="112" t="str">
        <f>"3"</f>
        <v>3</v>
      </c>
      <c r="L12" s="111"/>
      <c r="M12" s="112">
        <v>4</v>
      </c>
      <c r="N12" s="109"/>
      <c r="O12" s="36"/>
      <c r="P12" s="102"/>
      <c r="Q12" s="103" t="s">
        <v>10</v>
      </c>
      <c r="R12" s="104"/>
      <c r="T12" s="105" t="s">
        <v>31</v>
      </c>
      <c r="U12" s="106"/>
      <c r="V12" s="107"/>
    </row>
    <row r="13" spans="2:18" s="12" customFormat="1" ht="14.25" customHeight="1">
      <c r="B13" s="39"/>
      <c r="C13" s="94"/>
      <c r="D13" s="95" t="s">
        <v>11</v>
      </c>
      <c r="E13" s="95"/>
      <c r="F13" s="95"/>
      <c r="G13" s="143">
        <f>'STAND OP PUNTEN'!G13:H13</f>
        <v>44858</v>
      </c>
      <c r="H13" s="144"/>
      <c r="I13" s="143">
        <f>'STAND OP PUNTEN'!I13:J13</f>
        <v>44911</v>
      </c>
      <c r="J13" s="144"/>
      <c r="K13" s="143">
        <f>'STAND OP PUNTEN'!K13:L13</f>
        <v>44953</v>
      </c>
      <c r="L13" s="144"/>
      <c r="M13" s="143">
        <f>'STAND OP PUNTEN'!M13:N13</f>
        <v>44994</v>
      </c>
      <c r="N13" s="144"/>
      <c r="O13" s="34"/>
      <c r="P13" s="120" t="s">
        <v>12</v>
      </c>
      <c r="Q13" s="121" t="s">
        <v>13</v>
      </c>
      <c r="R13" s="122"/>
    </row>
    <row r="14" spans="2:18" s="10" customFormat="1" ht="14.25" customHeight="1">
      <c r="B14" s="40"/>
      <c r="C14" s="113" t="s">
        <v>14</v>
      </c>
      <c r="D14" s="114" t="s">
        <v>15</v>
      </c>
      <c r="E14" s="115"/>
      <c r="F14" s="116" t="s">
        <v>16</v>
      </c>
      <c r="G14" s="117" t="s">
        <v>17</v>
      </c>
      <c r="H14" s="118" t="s">
        <v>18</v>
      </c>
      <c r="I14" s="119" t="s">
        <v>17</v>
      </c>
      <c r="J14" s="118" t="s">
        <v>18</v>
      </c>
      <c r="K14" s="119" t="s">
        <v>17</v>
      </c>
      <c r="L14" s="118" t="s">
        <v>18</v>
      </c>
      <c r="M14" s="119" t="s">
        <v>17</v>
      </c>
      <c r="N14" s="119" t="s">
        <v>18</v>
      </c>
      <c r="O14" s="35"/>
      <c r="P14" s="123" t="s">
        <v>19</v>
      </c>
      <c r="Q14" s="124" t="s">
        <v>17</v>
      </c>
      <c r="R14" s="125" t="s">
        <v>20</v>
      </c>
    </row>
    <row r="15" spans="2:18" s="10" customFormat="1" ht="14.25" customHeight="1">
      <c r="B15" s="41">
        <v>1</v>
      </c>
      <c r="C15" s="76"/>
      <c r="D15" s="77"/>
      <c r="E15" s="78"/>
      <c r="F15" s="48"/>
      <c r="G15" s="82"/>
      <c r="H15" s="83"/>
      <c r="I15" s="82"/>
      <c r="J15" s="83"/>
      <c r="K15" s="82"/>
      <c r="L15" s="83"/>
      <c r="M15" s="82"/>
      <c r="N15" s="84"/>
      <c r="O15" s="47"/>
      <c r="P15" s="88"/>
      <c r="Q15" s="49">
        <f aca="true" t="shared" si="0" ref="Q15:Q45">SUM(G15+I15+K15+M15)</f>
        <v>0</v>
      </c>
      <c r="R15" s="50" t="e">
        <f aca="true" t="shared" si="1" ref="R15:R45">(Q15/P15)/$N$6</f>
        <v>#DIV/0!</v>
      </c>
    </row>
    <row r="16" spans="2:18" s="10" customFormat="1" ht="14.25" customHeight="1">
      <c r="B16" s="41">
        <f aca="true" t="shared" si="2" ref="B16:B54">B15+1</f>
        <v>2</v>
      </c>
      <c r="C16" s="76"/>
      <c r="D16" s="77"/>
      <c r="E16" s="78"/>
      <c r="F16" s="48"/>
      <c r="G16" s="82"/>
      <c r="H16" s="83"/>
      <c r="I16" s="82"/>
      <c r="J16" s="83"/>
      <c r="K16" s="82"/>
      <c r="L16" s="83"/>
      <c r="M16" s="82"/>
      <c r="N16" s="84"/>
      <c r="O16" s="47"/>
      <c r="P16" s="88"/>
      <c r="Q16" s="49">
        <f t="shared" si="0"/>
        <v>0</v>
      </c>
      <c r="R16" s="50" t="e">
        <f t="shared" si="1"/>
        <v>#DIV/0!</v>
      </c>
    </row>
    <row r="17" spans="2:18" s="10" customFormat="1" ht="14.25" customHeight="1">
      <c r="B17" s="41">
        <f t="shared" si="2"/>
        <v>3</v>
      </c>
      <c r="C17" s="76"/>
      <c r="D17" s="77"/>
      <c r="E17" s="78"/>
      <c r="F17" s="48"/>
      <c r="G17" s="82"/>
      <c r="H17" s="83"/>
      <c r="I17" s="82"/>
      <c r="J17" s="83"/>
      <c r="K17" s="82"/>
      <c r="L17" s="83"/>
      <c r="M17" s="82"/>
      <c r="N17" s="84"/>
      <c r="O17" s="47"/>
      <c r="P17" s="88"/>
      <c r="Q17" s="49">
        <f t="shared" si="0"/>
        <v>0</v>
      </c>
      <c r="R17" s="50" t="e">
        <f t="shared" si="1"/>
        <v>#DIV/0!</v>
      </c>
    </row>
    <row r="18" spans="2:18" s="10" customFormat="1" ht="14.25" customHeight="1">
      <c r="B18" s="41">
        <f t="shared" si="2"/>
        <v>4</v>
      </c>
      <c r="C18" s="76"/>
      <c r="D18" s="77"/>
      <c r="E18" s="78"/>
      <c r="F18" s="48"/>
      <c r="G18" s="82"/>
      <c r="H18" s="83"/>
      <c r="I18" s="82"/>
      <c r="J18" s="83"/>
      <c r="K18" s="82"/>
      <c r="L18" s="83"/>
      <c r="M18" s="82"/>
      <c r="N18" s="84"/>
      <c r="O18" s="47"/>
      <c r="P18" s="88"/>
      <c r="Q18" s="49">
        <f t="shared" si="0"/>
        <v>0</v>
      </c>
      <c r="R18" s="50" t="e">
        <f t="shared" si="1"/>
        <v>#DIV/0!</v>
      </c>
    </row>
    <row r="19" spans="2:18" s="10" customFormat="1" ht="14.25" customHeight="1">
      <c r="B19" s="41">
        <f t="shared" si="2"/>
        <v>5</v>
      </c>
      <c r="C19" s="76"/>
      <c r="D19" s="77"/>
      <c r="E19" s="78"/>
      <c r="F19" s="48"/>
      <c r="G19" s="82"/>
      <c r="H19" s="83"/>
      <c r="I19" s="82"/>
      <c r="J19" s="83"/>
      <c r="K19" s="82"/>
      <c r="L19" s="83"/>
      <c r="M19" s="82"/>
      <c r="N19" s="84"/>
      <c r="O19" s="47"/>
      <c r="P19" s="88"/>
      <c r="Q19" s="49">
        <f t="shared" si="0"/>
        <v>0</v>
      </c>
      <c r="R19" s="50" t="e">
        <f t="shared" si="1"/>
        <v>#DIV/0!</v>
      </c>
    </row>
    <row r="20" spans="2:18" s="10" customFormat="1" ht="14.25" customHeight="1">
      <c r="B20" s="41">
        <f t="shared" si="2"/>
        <v>6</v>
      </c>
      <c r="C20" s="76"/>
      <c r="D20" s="77"/>
      <c r="E20" s="78"/>
      <c r="F20" s="48"/>
      <c r="G20" s="82"/>
      <c r="H20" s="83"/>
      <c r="I20" s="82"/>
      <c r="J20" s="83"/>
      <c r="K20" s="82"/>
      <c r="L20" s="83"/>
      <c r="M20" s="82"/>
      <c r="N20" s="84"/>
      <c r="O20" s="47"/>
      <c r="P20" s="88"/>
      <c r="Q20" s="49">
        <f>SUM(G20+I20+K20+M20)</f>
        <v>0</v>
      </c>
      <c r="R20" s="50" t="e">
        <f>(Q20/P20)/$N$6</f>
        <v>#DIV/0!</v>
      </c>
    </row>
    <row r="21" spans="2:18" s="10" customFormat="1" ht="14.25" customHeight="1">
      <c r="B21" s="41">
        <f t="shared" si="2"/>
        <v>7</v>
      </c>
      <c r="C21" s="76"/>
      <c r="D21" s="77"/>
      <c r="E21" s="78"/>
      <c r="F21" s="48"/>
      <c r="G21" s="82"/>
      <c r="H21" s="83"/>
      <c r="I21" s="82"/>
      <c r="J21" s="83"/>
      <c r="K21" s="82"/>
      <c r="L21" s="83"/>
      <c r="M21" s="82"/>
      <c r="N21" s="84"/>
      <c r="O21" s="47"/>
      <c r="P21" s="88"/>
      <c r="Q21" s="49">
        <f>SUM(G21+I21+K21+M21)</f>
        <v>0</v>
      </c>
      <c r="R21" s="50" t="e">
        <f>(Q21/P21)/$N$6</f>
        <v>#DIV/0!</v>
      </c>
    </row>
    <row r="22" spans="2:18" s="10" customFormat="1" ht="14.25" customHeight="1">
      <c r="B22" s="41">
        <f t="shared" si="2"/>
        <v>8</v>
      </c>
      <c r="C22" s="76"/>
      <c r="D22" s="79"/>
      <c r="E22" s="80"/>
      <c r="F22" s="48"/>
      <c r="G22" s="82"/>
      <c r="H22" s="83"/>
      <c r="I22" s="82"/>
      <c r="J22" s="83"/>
      <c r="K22" s="82"/>
      <c r="L22" s="83"/>
      <c r="M22" s="82"/>
      <c r="N22" s="84"/>
      <c r="O22" s="47"/>
      <c r="P22" s="88"/>
      <c r="Q22" s="49">
        <f>SUM(G22+I22+K22+M22)</f>
        <v>0</v>
      </c>
      <c r="R22" s="50" t="e">
        <f>(Q22/P22)/$N$6</f>
        <v>#DIV/0!</v>
      </c>
    </row>
    <row r="23" spans="2:18" s="10" customFormat="1" ht="14.25" customHeight="1">
      <c r="B23" s="41">
        <f t="shared" si="2"/>
        <v>9</v>
      </c>
      <c r="C23" s="76"/>
      <c r="D23" s="77"/>
      <c r="E23" s="78"/>
      <c r="F23" s="48"/>
      <c r="G23" s="82"/>
      <c r="H23" s="83"/>
      <c r="I23" s="82"/>
      <c r="J23" s="83"/>
      <c r="K23" s="82"/>
      <c r="L23" s="83"/>
      <c r="M23" s="82"/>
      <c r="N23" s="84"/>
      <c r="O23" s="47"/>
      <c r="P23" s="88"/>
      <c r="Q23" s="49">
        <f>SUM(G23+I23+K23+M23)</f>
        <v>0</v>
      </c>
      <c r="R23" s="50" t="e">
        <f>(Q23/P23)/$N$6</f>
        <v>#DIV/0!</v>
      </c>
    </row>
    <row r="24" spans="2:18" s="10" customFormat="1" ht="14.25" customHeight="1">
      <c r="B24" s="41">
        <f t="shared" si="2"/>
        <v>10</v>
      </c>
      <c r="C24" s="76"/>
      <c r="D24" s="77"/>
      <c r="E24" s="78"/>
      <c r="F24" s="48"/>
      <c r="G24" s="82"/>
      <c r="H24" s="83"/>
      <c r="I24" s="82"/>
      <c r="J24" s="83"/>
      <c r="K24" s="82"/>
      <c r="L24" s="83"/>
      <c r="M24" s="82"/>
      <c r="N24" s="84"/>
      <c r="O24" s="47"/>
      <c r="P24" s="88"/>
      <c r="Q24" s="49">
        <f>SUM(G24+I24+K24+M24)</f>
        <v>0</v>
      </c>
      <c r="R24" s="50" t="e">
        <f>(Q24/P24)/$N$6</f>
        <v>#DIV/0!</v>
      </c>
    </row>
    <row r="25" spans="2:18" s="10" customFormat="1" ht="14.25" customHeight="1">
      <c r="B25" s="41">
        <f t="shared" si="2"/>
        <v>11</v>
      </c>
      <c r="C25" s="76"/>
      <c r="D25" s="77"/>
      <c r="E25" s="78"/>
      <c r="F25" s="48"/>
      <c r="G25" s="85"/>
      <c r="H25" s="86"/>
      <c r="I25" s="85"/>
      <c r="J25" s="86"/>
      <c r="K25" s="85"/>
      <c r="L25" s="86"/>
      <c r="M25" s="85"/>
      <c r="N25" s="87"/>
      <c r="O25" s="47"/>
      <c r="P25" s="88"/>
      <c r="Q25" s="49">
        <f t="shared" si="0"/>
        <v>0</v>
      </c>
      <c r="R25" s="50" t="e">
        <f t="shared" si="1"/>
        <v>#DIV/0!</v>
      </c>
    </row>
    <row r="26" spans="2:18" s="10" customFormat="1" ht="14.25" customHeight="1">
      <c r="B26" s="41">
        <f t="shared" si="2"/>
        <v>12</v>
      </c>
      <c r="C26" s="76"/>
      <c r="D26" s="77"/>
      <c r="E26" s="80"/>
      <c r="F26" s="48"/>
      <c r="G26" s="85"/>
      <c r="H26" s="86"/>
      <c r="I26" s="85"/>
      <c r="J26" s="86"/>
      <c r="K26" s="85"/>
      <c r="L26" s="86"/>
      <c r="M26" s="85"/>
      <c r="N26" s="87"/>
      <c r="O26" s="47"/>
      <c r="P26" s="88"/>
      <c r="Q26" s="49">
        <f t="shared" si="0"/>
        <v>0</v>
      </c>
      <c r="R26" s="50" t="e">
        <f t="shared" si="1"/>
        <v>#DIV/0!</v>
      </c>
    </row>
    <row r="27" spans="2:18" s="10" customFormat="1" ht="14.25" customHeight="1">
      <c r="B27" s="41">
        <f t="shared" si="2"/>
        <v>13</v>
      </c>
      <c r="C27" s="76"/>
      <c r="D27" s="77"/>
      <c r="E27" s="78"/>
      <c r="F27" s="48"/>
      <c r="G27" s="82"/>
      <c r="H27" s="83"/>
      <c r="I27" s="82"/>
      <c r="J27" s="83"/>
      <c r="K27" s="82"/>
      <c r="L27" s="83"/>
      <c r="M27" s="82"/>
      <c r="N27" s="84"/>
      <c r="O27" s="47"/>
      <c r="P27" s="88"/>
      <c r="Q27" s="49">
        <f t="shared" si="0"/>
        <v>0</v>
      </c>
      <c r="R27" s="50" t="e">
        <f t="shared" si="1"/>
        <v>#DIV/0!</v>
      </c>
    </row>
    <row r="28" spans="2:18" s="10" customFormat="1" ht="14.25" customHeight="1">
      <c r="B28" s="41">
        <f t="shared" si="2"/>
        <v>14</v>
      </c>
      <c r="C28" s="76"/>
      <c r="D28" s="77"/>
      <c r="E28" s="78"/>
      <c r="F28" s="48"/>
      <c r="G28" s="85"/>
      <c r="H28" s="86"/>
      <c r="I28" s="85"/>
      <c r="J28" s="86"/>
      <c r="K28" s="85"/>
      <c r="L28" s="86"/>
      <c r="M28" s="85"/>
      <c r="N28" s="87"/>
      <c r="O28" s="47"/>
      <c r="P28" s="88"/>
      <c r="Q28" s="49">
        <f t="shared" si="0"/>
        <v>0</v>
      </c>
      <c r="R28" s="50" t="e">
        <f t="shared" si="1"/>
        <v>#DIV/0!</v>
      </c>
    </row>
    <row r="29" spans="2:18" s="10" customFormat="1" ht="14.25" customHeight="1">
      <c r="B29" s="41">
        <f t="shared" si="2"/>
        <v>15</v>
      </c>
      <c r="C29" s="76"/>
      <c r="D29" s="77"/>
      <c r="E29" s="78"/>
      <c r="F29" s="48"/>
      <c r="G29" s="85"/>
      <c r="H29" s="86"/>
      <c r="I29" s="85"/>
      <c r="J29" s="86"/>
      <c r="K29" s="85"/>
      <c r="L29" s="86"/>
      <c r="M29" s="85"/>
      <c r="N29" s="87"/>
      <c r="O29" s="47"/>
      <c r="P29" s="88"/>
      <c r="Q29" s="49">
        <f t="shared" si="0"/>
        <v>0</v>
      </c>
      <c r="R29" s="50" t="e">
        <f t="shared" si="1"/>
        <v>#DIV/0!</v>
      </c>
    </row>
    <row r="30" spans="2:18" s="10" customFormat="1" ht="14.25" customHeight="1">
      <c r="B30" s="41">
        <f t="shared" si="2"/>
        <v>16</v>
      </c>
      <c r="C30" s="76"/>
      <c r="D30" s="77"/>
      <c r="E30" s="78"/>
      <c r="F30" s="48"/>
      <c r="G30" s="85"/>
      <c r="H30" s="86"/>
      <c r="I30" s="85"/>
      <c r="J30" s="86"/>
      <c r="K30" s="85"/>
      <c r="L30" s="86"/>
      <c r="M30" s="85"/>
      <c r="N30" s="87"/>
      <c r="O30" s="47"/>
      <c r="P30" s="88"/>
      <c r="Q30" s="49">
        <f t="shared" si="0"/>
        <v>0</v>
      </c>
      <c r="R30" s="50" t="e">
        <f t="shared" si="1"/>
        <v>#DIV/0!</v>
      </c>
    </row>
    <row r="31" spans="2:18" s="10" customFormat="1" ht="14.25" customHeight="1">
      <c r="B31" s="41">
        <f t="shared" si="2"/>
        <v>17</v>
      </c>
      <c r="C31" s="76"/>
      <c r="D31" s="77"/>
      <c r="E31" s="78"/>
      <c r="F31" s="48"/>
      <c r="G31" s="82"/>
      <c r="H31" s="83"/>
      <c r="I31" s="82"/>
      <c r="J31" s="83"/>
      <c r="K31" s="82"/>
      <c r="L31" s="83"/>
      <c r="M31" s="82"/>
      <c r="N31" s="84"/>
      <c r="O31" s="47"/>
      <c r="P31" s="88"/>
      <c r="Q31" s="49">
        <f t="shared" si="0"/>
        <v>0</v>
      </c>
      <c r="R31" s="50" t="e">
        <f t="shared" si="1"/>
        <v>#DIV/0!</v>
      </c>
    </row>
    <row r="32" spans="2:18" s="10" customFormat="1" ht="14.25" customHeight="1">
      <c r="B32" s="41">
        <f t="shared" si="2"/>
        <v>18</v>
      </c>
      <c r="C32" s="76"/>
      <c r="D32" s="77"/>
      <c r="E32" s="78"/>
      <c r="F32" s="48"/>
      <c r="G32" s="85"/>
      <c r="H32" s="86"/>
      <c r="I32" s="85"/>
      <c r="J32" s="86"/>
      <c r="K32" s="85"/>
      <c r="L32" s="86"/>
      <c r="M32" s="85"/>
      <c r="N32" s="87"/>
      <c r="O32" s="47"/>
      <c r="P32" s="88"/>
      <c r="Q32" s="49">
        <f t="shared" si="0"/>
        <v>0</v>
      </c>
      <c r="R32" s="50" t="e">
        <f t="shared" si="1"/>
        <v>#DIV/0!</v>
      </c>
    </row>
    <row r="33" spans="2:18" s="10" customFormat="1" ht="14.25" customHeight="1">
      <c r="B33" s="41">
        <f t="shared" si="2"/>
        <v>19</v>
      </c>
      <c r="C33" s="76"/>
      <c r="D33" s="77"/>
      <c r="E33" s="78"/>
      <c r="F33" s="48"/>
      <c r="G33" s="82"/>
      <c r="H33" s="83"/>
      <c r="I33" s="82"/>
      <c r="J33" s="83"/>
      <c r="K33" s="82"/>
      <c r="L33" s="83"/>
      <c r="M33" s="82"/>
      <c r="N33" s="84"/>
      <c r="O33" s="47"/>
      <c r="P33" s="88"/>
      <c r="Q33" s="49">
        <f t="shared" si="0"/>
        <v>0</v>
      </c>
      <c r="R33" s="50" t="e">
        <f t="shared" si="1"/>
        <v>#DIV/0!</v>
      </c>
    </row>
    <row r="34" spans="2:18" s="10" customFormat="1" ht="14.25" customHeight="1">
      <c r="B34" s="41">
        <f t="shared" si="2"/>
        <v>20</v>
      </c>
      <c r="C34" s="76"/>
      <c r="D34" s="77"/>
      <c r="E34" s="78"/>
      <c r="F34" s="48"/>
      <c r="G34" s="82"/>
      <c r="H34" s="83"/>
      <c r="I34" s="82"/>
      <c r="J34" s="83"/>
      <c r="K34" s="82"/>
      <c r="L34" s="83"/>
      <c r="M34" s="82"/>
      <c r="N34" s="84"/>
      <c r="O34" s="47"/>
      <c r="P34" s="88"/>
      <c r="Q34" s="49">
        <f t="shared" si="0"/>
        <v>0</v>
      </c>
      <c r="R34" s="50" t="e">
        <f t="shared" si="1"/>
        <v>#DIV/0!</v>
      </c>
    </row>
    <row r="35" spans="2:18" s="10" customFormat="1" ht="14.25" customHeight="1">
      <c r="B35" s="41">
        <f t="shared" si="2"/>
        <v>21</v>
      </c>
      <c r="C35" s="76"/>
      <c r="D35" s="77"/>
      <c r="E35" s="78"/>
      <c r="F35" s="48"/>
      <c r="G35" s="85"/>
      <c r="H35" s="86"/>
      <c r="I35" s="85"/>
      <c r="J35" s="86"/>
      <c r="K35" s="85"/>
      <c r="L35" s="86"/>
      <c r="M35" s="85"/>
      <c r="N35" s="87"/>
      <c r="O35" s="47"/>
      <c r="P35" s="88"/>
      <c r="Q35" s="49">
        <f t="shared" si="0"/>
        <v>0</v>
      </c>
      <c r="R35" s="50" t="e">
        <f t="shared" si="1"/>
        <v>#DIV/0!</v>
      </c>
    </row>
    <row r="36" spans="2:18" s="10" customFormat="1" ht="14.25" customHeight="1">
      <c r="B36" s="41">
        <f t="shared" si="2"/>
        <v>22</v>
      </c>
      <c r="C36" s="76"/>
      <c r="D36" s="77"/>
      <c r="E36" s="78"/>
      <c r="F36" s="48"/>
      <c r="G36" s="82"/>
      <c r="H36" s="83"/>
      <c r="I36" s="82"/>
      <c r="J36" s="83"/>
      <c r="K36" s="82"/>
      <c r="L36" s="83"/>
      <c r="M36" s="82"/>
      <c r="N36" s="84"/>
      <c r="O36" s="47"/>
      <c r="P36" s="88"/>
      <c r="Q36" s="49">
        <f t="shared" si="0"/>
        <v>0</v>
      </c>
      <c r="R36" s="50" t="e">
        <f t="shared" si="1"/>
        <v>#DIV/0!</v>
      </c>
    </row>
    <row r="37" spans="2:18" s="10" customFormat="1" ht="14.25" customHeight="1">
      <c r="B37" s="41">
        <f t="shared" si="2"/>
        <v>23</v>
      </c>
      <c r="C37" s="76"/>
      <c r="D37" s="77"/>
      <c r="E37" s="78"/>
      <c r="F37" s="48"/>
      <c r="G37" s="82"/>
      <c r="H37" s="83"/>
      <c r="I37" s="82"/>
      <c r="J37" s="83"/>
      <c r="K37" s="82"/>
      <c r="L37" s="83"/>
      <c r="M37" s="82"/>
      <c r="N37" s="84"/>
      <c r="O37" s="47"/>
      <c r="P37" s="88"/>
      <c r="Q37" s="49">
        <f t="shared" si="0"/>
        <v>0</v>
      </c>
      <c r="R37" s="50" t="e">
        <f t="shared" si="1"/>
        <v>#DIV/0!</v>
      </c>
    </row>
    <row r="38" spans="2:18" s="10" customFormat="1" ht="14.25" customHeight="1">
      <c r="B38" s="41">
        <f t="shared" si="2"/>
        <v>24</v>
      </c>
      <c r="C38" s="76"/>
      <c r="D38" s="77"/>
      <c r="E38" s="78"/>
      <c r="F38" s="48"/>
      <c r="G38" s="82"/>
      <c r="H38" s="83"/>
      <c r="I38" s="82"/>
      <c r="J38" s="83"/>
      <c r="K38" s="82"/>
      <c r="L38" s="83"/>
      <c r="M38" s="82"/>
      <c r="N38" s="84"/>
      <c r="O38" s="47"/>
      <c r="P38" s="88"/>
      <c r="Q38" s="49">
        <f t="shared" si="0"/>
        <v>0</v>
      </c>
      <c r="R38" s="50" t="e">
        <f t="shared" si="1"/>
        <v>#DIV/0!</v>
      </c>
    </row>
    <row r="39" spans="2:18" s="10" customFormat="1" ht="14.25" customHeight="1">
      <c r="B39" s="41">
        <f t="shared" si="2"/>
        <v>25</v>
      </c>
      <c r="C39" s="76"/>
      <c r="D39" s="77"/>
      <c r="E39" s="78"/>
      <c r="F39" s="48"/>
      <c r="G39" s="82"/>
      <c r="H39" s="83"/>
      <c r="I39" s="82"/>
      <c r="J39" s="83"/>
      <c r="K39" s="82"/>
      <c r="L39" s="83"/>
      <c r="M39" s="82"/>
      <c r="N39" s="84"/>
      <c r="O39" s="47"/>
      <c r="P39" s="88"/>
      <c r="Q39" s="49">
        <f t="shared" si="0"/>
        <v>0</v>
      </c>
      <c r="R39" s="50" t="e">
        <f t="shared" si="1"/>
        <v>#DIV/0!</v>
      </c>
    </row>
    <row r="40" spans="2:18" s="10" customFormat="1" ht="14.25" customHeight="1">
      <c r="B40" s="41">
        <f t="shared" si="2"/>
        <v>26</v>
      </c>
      <c r="C40" s="76"/>
      <c r="D40" s="81"/>
      <c r="E40" s="80"/>
      <c r="F40" s="48"/>
      <c r="G40" s="82"/>
      <c r="H40" s="83"/>
      <c r="I40" s="82"/>
      <c r="J40" s="83"/>
      <c r="K40" s="82"/>
      <c r="L40" s="83"/>
      <c r="M40" s="82"/>
      <c r="N40" s="84"/>
      <c r="O40" s="47"/>
      <c r="P40" s="88"/>
      <c r="Q40" s="49">
        <f t="shared" si="0"/>
        <v>0</v>
      </c>
      <c r="R40" s="50" t="e">
        <f t="shared" si="1"/>
        <v>#DIV/0!</v>
      </c>
    </row>
    <row r="41" spans="2:18" s="10" customFormat="1" ht="14.25" customHeight="1">
      <c r="B41" s="41">
        <f t="shared" si="2"/>
        <v>27</v>
      </c>
      <c r="C41" s="76"/>
      <c r="D41" s="77"/>
      <c r="E41" s="78"/>
      <c r="F41" s="48"/>
      <c r="G41" s="82"/>
      <c r="H41" s="83"/>
      <c r="I41" s="82"/>
      <c r="J41" s="83"/>
      <c r="K41" s="82"/>
      <c r="L41" s="83"/>
      <c r="M41" s="82"/>
      <c r="N41" s="84"/>
      <c r="O41" s="47"/>
      <c r="P41" s="88"/>
      <c r="Q41" s="49">
        <f t="shared" si="0"/>
        <v>0</v>
      </c>
      <c r="R41" s="50" t="e">
        <f t="shared" si="1"/>
        <v>#DIV/0!</v>
      </c>
    </row>
    <row r="42" spans="2:18" s="10" customFormat="1" ht="14.25" customHeight="1">
      <c r="B42" s="41">
        <f t="shared" si="2"/>
        <v>28</v>
      </c>
      <c r="C42" s="76"/>
      <c r="D42" s="77"/>
      <c r="E42" s="78"/>
      <c r="F42" s="48"/>
      <c r="G42" s="82"/>
      <c r="H42" s="83"/>
      <c r="I42" s="82"/>
      <c r="J42" s="83"/>
      <c r="K42" s="82"/>
      <c r="L42" s="83"/>
      <c r="M42" s="82"/>
      <c r="N42" s="84"/>
      <c r="O42" s="47"/>
      <c r="P42" s="88"/>
      <c r="Q42" s="49">
        <f>SUM(G42+I42+K42+M42)</f>
        <v>0</v>
      </c>
      <c r="R42" s="50" t="e">
        <f>(Q42/P42)/$N$6</f>
        <v>#DIV/0!</v>
      </c>
    </row>
    <row r="43" spans="2:18" s="10" customFormat="1" ht="14.25" customHeight="1">
      <c r="B43" s="41">
        <f t="shared" si="2"/>
        <v>29</v>
      </c>
      <c r="C43" s="76"/>
      <c r="D43" s="81"/>
      <c r="E43" s="80"/>
      <c r="F43" s="48"/>
      <c r="G43" s="82"/>
      <c r="H43" s="83"/>
      <c r="I43" s="82"/>
      <c r="J43" s="83"/>
      <c r="K43" s="82"/>
      <c r="L43" s="83"/>
      <c r="M43" s="82"/>
      <c r="N43" s="84"/>
      <c r="O43" s="47"/>
      <c r="P43" s="88"/>
      <c r="Q43" s="49">
        <f>SUM(G43+I43+K43+M43)</f>
        <v>0</v>
      </c>
      <c r="R43" s="50" t="e">
        <f>(Q43/P43)/$N$6</f>
        <v>#DIV/0!</v>
      </c>
    </row>
    <row r="44" spans="2:18" s="10" customFormat="1" ht="14.25" customHeight="1">
      <c r="B44" s="41">
        <f t="shared" si="2"/>
        <v>30</v>
      </c>
      <c r="C44" s="76"/>
      <c r="D44" s="77"/>
      <c r="E44" s="78"/>
      <c r="F44" s="48"/>
      <c r="G44" s="82"/>
      <c r="H44" s="83"/>
      <c r="I44" s="82"/>
      <c r="J44" s="83"/>
      <c r="K44" s="82"/>
      <c r="L44" s="83"/>
      <c r="M44" s="82"/>
      <c r="N44" s="84"/>
      <c r="O44" s="47"/>
      <c r="P44" s="88"/>
      <c r="Q44" s="49">
        <f t="shared" si="0"/>
        <v>0</v>
      </c>
      <c r="R44" s="50" t="e">
        <f t="shared" si="1"/>
        <v>#DIV/0!</v>
      </c>
    </row>
    <row r="45" spans="2:18" s="10" customFormat="1" ht="14.25" customHeight="1">
      <c r="B45" s="41">
        <f t="shared" si="2"/>
        <v>31</v>
      </c>
      <c r="C45" s="76"/>
      <c r="D45" s="77"/>
      <c r="E45" s="78"/>
      <c r="F45" s="48"/>
      <c r="G45" s="82"/>
      <c r="H45" s="83"/>
      <c r="I45" s="82"/>
      <c r="J45" s="83"/>
      <c r="K45" s="82"/>
      <c r="L45" s="83"/>
      <c r="M45" s="82"/>
      <c r="N45" s="84"/>
      <c r="O45" s="47"/>
      <c r="P45" s="88"/>
      <c r="Q45" s="49">
        <f t="shared" si="0"/>
        <v>0</v>
      </c>
      <c r="R45" s="50" t="e">
        <f t="shared" si="1"/>
        <v>#DIV/0!</v>
      </c>
    </row>
    <row r="46" spans="2:18" s="10" customFormat="1" ht="14.25" customHeight="1">
      <c r="B46" s="41">
        <f t="shared" si="2"/>
        <v>32</v>
      </c>
      <c r="C46" s="76"/>
      <c r="D46" s="77"/>
      <c r="E46" s="78"/>
      <c r="F46" s="48"/>
      <c r="G46" s="82"/>
      <c r="H46" s="83"/>
      <c r="I46" s="82"/>
      <c r="J46" s="83"/>
      <c r="K46" s="82"/>
      <c r="L46" s="83"/>
      <c r="M46" s="82"/>
      <c r="N46" s="84"/>
      <c r="O46" s="47"/>
      <c r="P46" s="88"/>
      <c r="Q46" s="49"/>
      <c r="R46" s="50"/>
    </row>
    <row r="47" spans="2:18" s="10" customFormat="1" ht="14.25" customHeight="1">
      <c r="B47" s="41">
        <f t="shared" si="2"/>
        <v>33</v>
      </c>
      <c r="C47" s="76"/>
      <c r="D47" s="81"/>
      <c r="E47" s="80"/>
      <c r="F47" s="48"/>
      <c r="G47" s="82"/>
      <c r="H47" s="83"/>
      <c r="I47" s="82"/>
      <c r="J47" s="83"/>
      <c r="K47" s="82"/>
      <c r="L47" s="83"/>
      <c r="M47" s="82"/>
      <c r="N47" s="84"/>
      <c r="O47" s="47"/>
      <c r="P47" s="88"/>
      <c r="Q47" s="49"/>
      <c r="R47" s="50"/>
    </row>
    <row r="48" spans="2:18" s="10" customFormat="1" ht="14.25" customHeight="1">
      <c r="B48" s="41">
        <f t="shared" si="2"/>
        <v>34</v>
      </c>
      <c r="C48" s="76"/>
      <c r="D48" s="77"/>
      <c r="E48" s="78"/>
      <c r="F48" s="48"/>
      <c r="G48" s="82"/>
      <c r="H48" s="83"/>
      <c r="I48" s="82"/>
      <c r="J48" s="83"/>
      <c r="K48" s="82"/>
      <c r="L48" s="83"/>
      <c r="M48" s="82"/>
      <c r="N48" s="84"/>
      <c r="O48" s="47"/>
      <c r="P48" s="88"/>
      <c r="Q48" s="49"/>
      <c r="R48" s="50"/>
    </row>
    <row r="49" spans="2:18" s="10" customFormat="1" ht="14.25" customHeight="1">
      <c r="B49" s="41">
        <f t="shared" si="2"/>
        <v>35</v>
      </c>
      <c r="C49" s="76"/>
      <c r="D49" s="77"/>
      <c r="E49" s="78"/>
      <c r="F49" s="48"/>
      <c r="G49" s="82"/>
      <c r="H49" s="83"/>
      <c r="I49" s="82"/>
      <c r="J49" s="83"/>
      <c r="K49" s="82"/>
      <c r="L49" s="83"/>
      <c r="M49" s="82"/>
      <c r="N49" s="84"/>
      <c r="O49" s="47"/>
      <c r="P49" s="88"/>
      <c r="Q49" s="49"/>
      <c r="R49" s="50"/>
    </row>
    <row r="50" spans="2:18" s="10" customFormat="1" ht="14.25" customHeight="1">
      <c r="B50" s="41">
        <f t="shared" si="2"/>
        <v>36</v>
      </c>
      <c r="C50" s="76"/>
      <c r="D50" s="81"/>
      <c r="E50" s="80"/>
      <c r="F50" s="48"/>
      <c r="G50" s="82"/>
      <c r="H50" s="83"/>
      <c r="I50" s="82"/>
      <c r="J50" s="83"/>
      <c r="K50" s="82"/>
      <c r="L50" s="83"/>
      <c r="M50" s="82"/>
      <c r="N50" s="84"/>
      <c r="O50" s="47"/>
      <c r="P50" s="88"/>
      <c r="Q50" s="49"/>
      <c r="R50" s="50"/>
    </row>
    <row r="51" spans="2:18" s="10" customFormat="1" ht="14.25" customHeight="1">
      <c r="B51" s="41">
        <f t="shared" si="2"/>
        <v>37</v>
      </c>
      <c r="C51" s="76"/>
      <c r="D51" s="77"/>
      <c r="E51" s="78"/>
      <c r="F51" s="48"/>
      <c r="G51" s="82"/>
      <c r="H51" s="83"/>
      <c r="I51" s="82"/>
      <c r="J51" s="83"/>
      <c r="K51" s="82"/>
      <c r="L51" s="83"/>
      <c r="M51" s="82"/>
      <c r="N51" s="84"/>
      <c r="O51" s="47"/>
      <c r="P51" s="88"/>
      <c r="Q51" s="49"/>
      <c r="R51" s="50"/>
    </row>
    <row r="52" spans="2:18" s="10" customFormat="1" ht="14.25" customHeight="1">
      <c r="B52" s="41">
        <f t="shared" si="2"/>
        <v>38</v>
      </c>
      <c r="C52" s="76"/>
      <c r="D52" s="77"/>
      <c r="E52" s="78"/>
      <c r="F52" s="48"/>
      <c r="G52" s="85"/>
      <c r="H52" s="86"/>
      <c r="I52" s="85"/>
      <c r="J52" s="86"/>
      <c r="K52" s="85"/>
      <c r="L52" s="86"/>
      <c r="M52" s="85"/>
      <c r="N52" s="87"/>
      <c r="O52" s="47"/>
      <c r="P52" s="88"/>
      <c r="Q52" s="49"/>
      <c r="R52" s="50"/>
    </row>
    <row r="53" spans="2:18" s="10" customFormat="1" ht="14.25" customHeight="1">
      <c r="B53" s="41">
        <f t="shared" si="2"/>
        <v>39</v>
      </c>
      <c r="C53" s="76"/>
      <c r="D53" s="77"/>
      <c r="E53" s="78"/>
      <c r="F53" s="48"/>
      <c r="G53" s="85"/>
      <c r="H53" s="86"/>
      <c r="I53" s="85"/>
      <c r="J53" s="86"/>
      <c r="K53" s="85"/>
      <c r="L53" s="86"/>
      <c r="M53" s="85"/>
      <c r="N53" s="87"/>
      <c r="O53" s="47"/>
      <c r="P53" s="88"/>
      <c r="Q53" s="49"/>
      <c r="R53" s="50"/>
    </row>
    <row r="54" spans="2:18" s="10" customFormat="1" ht="14.25" customHeight="1">
      <c r="B54" s="41">
        <f t="shared" si="2"/>
        <v>40</v>
      </c>
      <c r="C54" s="76"/>
      <c r="D54" s="77"/>
      <c r="E54" s="78"/>
      <c r="F54" s="48"/>
      <c r="G54" s="85"/>
      <c r="H54" s="86"/>
      <c r="I54" s="85"/>
      <c r="J54" s="86"/>
      <c r="K54" s="85"/>
      <c r="L54" s="86"/>
      <c r="M54" s="85"/>
      <c r="N54" s="87"/>
      <c r="O54" s="47"/>
      <c r="P54" s="88"/>
      <c r="Q54" s="49"/>
      <c r="R54" s="50"/>
    </row>
    <row r="55" spans="2:18" s="10" customFormat="1" ht="7.5" customHeight="1">
      <c r="B55" s="41"/>
      <c r="C55" s="64"/>
      <c r="D55" s="66"/>
      <c r="E55" s="66"/>
      <c r="F55" s="68"/>
      <c r="G55" s="70"/>
      <c r="H55" s="70"/>
      <c r="I55" s="70"/>
      <c r="J55" s="70"/>
      <c r="K55" s="70"/>
      <c r="L55" s="70"/>
      <c r="M55" s="70"/>
      <c r="N55" s="70"/>
      <c r="O55" s="73"/>
      <c r="P55" s="70"/>
      <c r="Q55" s="68"/>
      <c r="R55" s="74"/>
    </row>
    <row r="56" spans="2:18" s="10" customFormat="1" ht="12.75" customHeight="1">
      <c r="B56" s="40"/>
      <c r="C56" s="65"/>
      <c r="D56" s="67"/>
      <c r="E56" s="67"/>
      <c r="F56" s="17"/>
      <c r="G56" s="71"/>
      <c r="H56" s="72"/>
      <c r="I56" s="71"/>
      <c r="J56" s="72"/>
      <c r="K56" s="71"/>
      <c r="L56" s="72"/>
      <c r="M56" s="71"/>
      <c r="N56" s="72"/>
      <c r="O56" s="29"/>
      <c r="P56" s="69"/>
      <c r="Q56" s="69"/>
      <c r="R56" s="65"/>
    </row>
    <row r="57" spans="2:17" s="10" customFormat="1" ht="12.75" customHeight="1">
      <c r="B57" s="40"/>
      <c r="C57" s="15"/>
      <c r="G57"/>
      <c r="J57" s="20"/>
      <c r="L57" s="20"/>
      <c r="N57" s="20"/>
      <c r="O57" s="33"/>
      <c r="Q57" s="8"/>
    </row>
    <row r="58" spans="2:17" s="10" customFormat="1" ht="15.75" customHeight="1">
      <c r="B58" s="40"/>
      <c r="C58" s="15"/>
      <c r="F58" s="8"/>
      <c r="J58" s="20"/>
      <c r="L58" s="20"/>
      <c r="N58" s="20"/>
      <c r="O58" s="33"/>
      <c r="Q58" s="8"/>
    </row>
    <row r="59" spans="2:17" s="10" customFormat="1" ht="15.75" customHeight="1">
      <c r="B59" s="40"/>
      <c r="C59" s="15"/>
      <c r="F59" s="8"/>
      <c r="J59" s="20"/>
      <c r="L59" s="20"/>
      <c r="N59" s="20"/>
      <c r="O59" s="33"/>
      <c r="Q59" s="8"/>
    </row>
    <row r="60" spans="2:17" s="10" customFormat="1" ht="15.75" customHeight="1">
      <c r="B60" s="40"/>
      <c r="C60" s="15"/>
      <c r="F60" s="8"/>
      <c r="J60" s="20"/>
      <c r="L60" s="20"/>
      <c r="N60" s="20"/>
      <c r="O60" s="33"/>
      <c r="Q60" s="8"/>
    </row>
    <row r="61" spans="2:17" s="10" customFormat="1" ht="15.75" customHeight="1">
      <c r="B61" s="40"/>
      <c r="C61" s="15"/>
      <c r="F61" s="8"/>
      <c r="J61" s="20"/>
      <c r="L61" s="20"/>
      <c r="N61" s="20"/>
      <c r="O61" s="33"/>
      <c r="Q61" s="8"/>
    </row>
    <row r="62" spans="2:17" s="10" customFormat="1" ht="15.75" customHeight="1">
      <c r="B62" s="40"/>
      <c r="C62" s="15"/>
      <c r="F62" s="8"/>
      <c r="J62" s="20"/>
      <c r="L62" s="20"/>
      <c r="N62" s="20"/>
      <c r="O62" s="33"/>
      <c r="Q62" s="8"/>
    </row>
    <row r="63" spans="2:17" s="10" customFormat="1" ht="15.75" customHeight="1">
      <c r="B63" s="40"/>
      <c r="C63" s="15"/>
      <c r="F63" s="8"/>
      <c r="J63" s="20"/>
      <c r="L63" s="20"/>
      <c r="N63" s="20"/>
      <c r="O63" s="33"/>
      <c r="Q63" s="8"/>
    </row>
    <row r="64" spans="2:17" s="10" customFormat="1" ht="15.75" customHeight="1">
      <c r="B64" s="40"/>
      <c r="C64" s="15"/>
      <c r="F64" s="8"/>
      <c r="J64" s="20"/>
      <c r="L64" s="20"/>
      <c r="N64" s="20"/>
      <c r="O64" s="33"/>
      <c r="Q64" s="8"/>
    </row>
    <row r="65" spans="2:17" s="10" customFormat="1" ht="15.75" customHeight="1">
      <c r="B65" s="40"/>
      <c r="C65" s="15"/>
      <c r="F65" s="8"/>
      <c r="J65" s="20"/>
      <c r="L65" s="20"/>
      <c r="N65" s="20"/>
      <c r="O65" s="33"/>
      <c r="Q65" s="8"/>
    </row>
    <row r="66" spans="2:17" s="10" customFormat="1" ht="15.75" customHeight="1">
      <c r="B66" s="40"/>
      <c r="C66" s="15"/>
      <c r="F66" s="8"/>
      <c r="J66" s="20"/>
      <c r="L66" s="20"/>
      <c r="N66" s="20"/>
      <c r="O66" s="33"/>
      <c r="Q66" s="8"/>
    </row>
    <row r="67" spans="2:17" s="10" customFormat="1" ht="15.75" customHeight="1">
      <c r="B67" s="40"/>
      <c r="C67" s="15"/>
      <c r="F67" s="8"/>
      <c r="J67" s="20"/>
      <c r="L67" s="20"/>
      <c r="N67" s="20"/>
      <c r="O67" s="20"/>
      <c r="Q67" s="8"/>
    </row>
    <row r="68" spans="2:17" s="10" customFormat="1" ht="15.75" customHeight="1">
      <c r="B68" s="40"/>
      <c r="C68" s="15"/>
      <c r="F68" s="8"/>
      <c r="J68" s="20"/>
      <c r="L68" s="20"/>
      <c r="N68" s="20"/>
      <c r="O68" s="20"/>
      <c r="Q68" s="8"/>
    </row>
    <row r="69" spans="2:17" s="10" customFormat="1" ht="15.75" customHeight="1">
      <c r="B69" s="40"/>
      <c r="C69" s="15"/>
      <c r="F69" s="8"/>
      <c r="J69" s="20"/>
      <c r="L69" s="20"/>
      <c r="N69" s="20"/>
      <c r="O69" s="20"/>
      <c r="Q69" s="8"/>
    </row>
    <row r="70" spans="2:17" s="10" customFormat="1" ht="15.75" customHeight="1">
      <c r="B70" s="40"/>
      <c r="C70" s="15"/>
      <c r="F70" s="8"/>
      <c r="J70" s="20"/>
      <c r="L70" s="20"/>
      <c r="N70" s="20"/>
      <c r="O70" s="20"/>
      <c r="Q70" s="8"/>
    </row>
    <row r="71" spans="2:17" s="10" customFormat="1" ht="15.75" customHeight="1">
      <c r="B71" s="40"/>
      <c r="C71" s="15"/>
      <c r="F71" s="8"/>
      <c r="J71" s="20"/>
      <c r="L71" s="20"/>
      <c r="N71" s="20"/>
      <c r="O71" s="20"/>
      <c r="Q71" s="8"/>
    </row>
    <row r="72" spans="2:17" s="10" customFormat="1" ht="15.75" customHeight="1">
      <c r="B72" s="40"/>
      <c r="C72" s="15"/>
      <c r="F72" s="8"/>
      <c r="J72" s="20"/>
      <c r="L72" s="20"/>
      <c r="N72" s="20"/>
      <c r="O72" s="20"/>
      <c r="Q72" s="8"/>
    </row>
    <row r="73" spans="2:17" s="10" customFormat="1" ht="15.75" customHeight="1">
      <c r="B73" s="40"/>
      <c r="C73" s="15"/>
      <c r="F73" s="8"/>
      <c r="J73" s="20"/>
      <c r="L73" s="20"/>
      <c r="Q73" s="8"/>
    </row>
    <row r="74" spans="2:17" s="10" customFormat="1" ht="15.75" customHeight="1">
      <c r="B74" s="40"/>
      <c r="C74" s="15"/>
      <c r="F74" s="8"/>
      <c r="J74" s="20"/>
      <c r="L74" s="20"/>
      <c r="Q74" s="8"/>
    </row>
    <row r="75" spans="2:17" s="10" customFormat="1" ht="15.75" customHeight="1">
      <c r="B75" s="40"/>
      <c r="C75" s="15"/>
      <c r="F75" s="8"/>
      <c r="J75" s="20"/>
      <c r="L75" s="20"/>
      <c r="Q75" s="8"/>
    </row>
    <row r="76" spans="2:17" s="10" customFormat="1" ht="15.75" customHeight="1">
      <c r="B76" s="40"/>
      <c r="C76" s="15"/>
      <c r="F76" s="8"/>
      <c r="J76" s="20"/>
      <c r="L76" s="20"/>
      <c r="Q76" s="8"/>
    </row>
    <row r="77" spans="2:17" s="10" customFormat="1" ht="15.75" customHeight="1">
      <c r="B77" s="40"/>
      <c r="C77" s="15"/>
      <c r="F77" s="8"/>
      <c r="J77" s="20"/>
      <c r="L77" s="20"/>
      <c r="Q77" s="8"/>
    </row>
    <row r="78" spans="2:17" s="10" customFormat="1" ht="15.75" customHeight="1">
      <c r="B78" s="40"/>
      <c r="C78" s="15"/>
      <c r="F78" s="8"/>
      <c r="J78" s="20"/>
      <c r="L78" s="20"/>
      <c r="Q78" s="8"/>
    </row>
    <row r="79" spans="2:17" s="10" customFormat="1" ht="15.75" customHeight="1">
      <c r="B79" s="40"/>
      <c r="C79" s="15"/>
      <c r="F79" s="8"/>
      <c r="J79" s="20"/>
      <c r="L79" s="20"/>
      <c r="Q79" s="8"/>
    </row>
    <row r="80" spans="2:17" s="10" customFormat="1" ht="15.75" customHeight="1">
      <c r="B80" s="40"/>
      <c r="C80" s="15"/>
      <c r="F80" s="8"/>
      <c r="J80" s="20"/>
      <c r="L80" s="20"/>
      <c r="Q80" s="8"/>
    </row>
    <row r="81" spans="2:17" s="10" customFormat="1" ht="15.75" customHeight="1">
      <c r="B81" s="40"/>
      <c r="C81" s="15"/>
      <c r="F81" s="8"/>
      <c r="J81" s="20"/>
      <c r="L81" s="20"/>
      <c r="Q81" s="8"/>
    </row>
    <row r="82" spans="2:17" s="10" customFormat="1" ht="15.75" customHeight="1">
      <c r="B82" s="40"/>
      <c r="C82" s="15"/>
      <c r="F82" s="8"/>
      <c r="J82" s="20"/>
      <c r="L82" s="20"/>
      <c r="Q82" s="8"/>
    </row>
    <row r="83" spans="2:17" s="10" customFormat="1" ht="15.75" customHeight="1">
      <c r="B83" s="40"/>
      <c r="C83" s="15"/>
      <c r="F83" s="8"/>
      <c r="J83" s="20"/>
      <c r="L83" s="20"/>
      <c r="Q83" s="8"/>
    </row>
    <row r="84" spans="2:17" s="10" customFormat="1" ht="15.75" customHeight="1">
      <c r="B84" s="40"/>
      <c r="C84" s="15"/>
      <c r="F84" s="8"/>
      <c r="J84" s="20"/>
      <c r="L84" s="20"/>
      <c r="Q84" s="8"/>
    </row>
    <row r="85" spans="2:17" s="10" customFormat="1" ht="15.75" customHeight="1">
      <c r="B85" s="40"/>
      <c r="C85" s="15"/>
      <c r="F85" s="8"/>
      <c r="J85" s="20"/>
      <c r="L85" s="20"/>
      <c r="Q85" s="8"/>
    </row>
    <row r="86" spans="2:17" s="10" customFormat="1" ht="15.75" customHeight="1">
      <c r="B86" s="40"/>
      <c r="C86" s="15"/>
      <c r="F86" s="8"/>
      <c r="J86" s="20"/>
      <c r="L86" s="20"/>
      <c r="Q86" s="8"/>
    </row>
    <row r="87" spans="2:17" s="10" customFormat="1" ht="15.75" customHeight="1">
      <c r="B87" s="40"/>
      <c r="C87" s="15"/>
      <c r="F87" s="8"/>
      <c r="J87" s="20"/>
      <c r="L87" s="20"/>
      <c r="Q87" s="8"/>
    </row>
    <row r="88" spans="2:17" s="10" customFormat="1" ht="15.75" customHeight="1">
      <c r="B88" s="40"/>
      <c r="C88" s="15"/>
      <c r="F88" s="8"/>
      <c r="J88" s="20"/>
      <c r="L88" s="20"/>
      <c r="Q88" s="8"/>
    </row>
    <row r="89" spans="2:17" s="10" customFormat="1" ht="15.75" customHeight="1">
      <c r="B89" s="40"/>
      <c r="C89" s="15"/>
      <c r="F89" s="8"/>
      <c r="J89" s="20"/>
      <c r="L89" s="20"/>
      <c r="Q89" s="8"/>
    </row>
    <row r="90" spans="2:17" s="10" customFormat="1" ht="15.75" customHeight="1">
      <c r="B90" s="40"/>
      <c r="C90" s="15"/>
      <c r="F90" s="8"/>
      <c r="J90" s="20"/>
      <c r="L90" s="20"/>
      <c r="Q90" s="8"/>
    </row>
    <row r="91" spans="2:17" s="12" customFormat="1" ht="15.75" customHeight="1">
      <c r="B91" s="39"/>
      <c r="C91" s="16"/>
      <c r="F91" s="14"/>
      <c r="I91" s="16"/>
      <c r="J91" s="24"/>
      <c r="L91" s="27"/>
      <c r="Q91" s="14"/>
    </row>
    <row r="92" spans="2:17" s="12" customFormat="1" ht="15.75" customHeight="1">
      <c r="B92" s="39"/>
      <c r="C92" s="16"/>
      <c r="F92" s="14"/>
      <c r="I92" s="16"/>
      <c r="J92" s="24"/>
      <c r="L92" s="27"/>
      <c r="Q92" s="14"/>
    </row>
    <row r="93" spans="2:17" s="12" customFormat="1" ht="15.75" customHeight="1">
      <c r="B93" s="39"/>
      <c r="C93" s="16"/>
      <c r="F93" s="14"/>
      <c r="I93" s="16"/>
      <c r="J93" s="24"/>
      <c r="L93" s="27"/>
      <c r="Q93" s="14"/>
    </row>
    <row r="94" spans="2:17" s="12" customFormat="1" ht="15.75" customHeight="1">
      <c r="B94" s="39"/>
      <c r="C94" s="16"/>
      <c r="F94" s="14"/>
      <c r="I94" s="16"/>
      <c r="J94" s="24"/>
      <c r="L94" s="27"/>
      <c r="Q94" s="14"/>
    </row>
    <row r="95" spans="2:17" s="12" customFormat="1" ht="15.75" customHeight="1">
      <c r="B95" s="39"/>
      <c r="C95" s="16"/>
      <c r="F95" s="14"/>
      <c r="I95" s="16"/>
      <c r="J95" s="24"/>
      <c r="L95" s="27"/>
      <c r="Q95" s="14"/>
    </row>
    <row r="96" spans="2:17" s="12" customFormat="1" ht="15.75" customHeight="1">
      <c r="B96" s="39"/>
      <c r="C96" s="16"/>
      <c r="F96" s="14"/>
      <c r="I96" s="16"/>
      <c r="J96" s="24"/>
      <c r="L96" s="27"/>
      <c r="Q96" s="14"/>
    </row>
    <row r="97" spans="2:17" s="12" customFormat="1" ht="15.75" customHeight="1">
      <c r="B97" s="39"/>
      <c r="C97" s="16"/>
      <c r="F97" s="14"/>
      <c r="I97" s="16"/>
      <c r="J97" s="24"/>
      <c r="L97" s="27"/>
      <c r="Q97" s="14"/>
    </row>
    <row r="98" spans="2:17" s="12" customFormat="1" ht="15.75" customHeight="1">
      <c r="B98" s="39"/>
      <c r="C98" s="16"/>
      <c r="F98" s="14"/>
      <c r="I98" s="16"/>
      <c r="J98" s="24"/>
      <c r="L98" s="27"/>
      <c r="Q98" s="14"/>
    </row>
    <row r="99" spans="2:17" s="12" customFormat="1" ht="15.75" customHeight="1">
      <c r="B99" s="39"/>
      <c r="C99" s="16"/>
      <c r="F99" s="14"/>
      <c r="I99" s="16"/>
      <c r="J99" s="24"/>
      <c r="L99" s="27"/>
      <c r="Q99" s="14"/>
    </row>
    <row r="100" spans="2:17" s="12" customFormat="1" ht="15.75" customHeight="1">
      <c r="B100" s="39"/>
      <c r="C100" s="16"/>
      <c r="F100" s="14"/>
      <c r="I100" s="16"/>
      <c r="J100" s="24"/>
      <c r="L100" s="27"/>
      <c r="Q100" s="14"/>
    </row>
    <row r="101" spans="2:17" s="12" customFormat="1" ht="15.75" customHeight="1">
      <c r="B101" s="39"/>
      <c r="C101" s="16"/>
      <c r="F101" s="14"/>
      <c r="I101" s="16"/>
      <c r="J101" s="24"/>
      <c r="L101" s="27"/>
      <c r="Q101" s="14"/>
    </row>
    <row r="102" spans="2:17" s="12" customFormat="1" ht="15.75" customHeight="1">
      <c r="B102" s="39"/>
      <c r="C102" s="16"/>
      <c r="F102" s="14"/>
      <c r="I102" s="16"/>
      <c r="J102" s="24"/>
      <c r="L102" s="27"/>
      <c r="Q102" s="14"/>
    </row>
    <row r="103" spans="2:17" s="12" customFormat="1" ht="15.75" customHeight="1">
      <c r="B103" s="39"/>
      <c r="C103" s="16"/>
      <c r="F103" s="14"/>
      <c r="I103" s="16"/>
      <c r="J103" s="24"/>
      <c r="L103" s="27"/>
      <c r="Q103" s="14"/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</sheetData>
  <sheetProtection/>
  <mergeCells count="5">
    <mergeCell ref="M13:N13"/>
    <mergeCell ref="B3:E3"/>
    <mergeCell ref="G13:H13"/>
    <mergeCell ref="I13:J13"/>
    <mergeCell ref="K13:L13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Dhr. F.C.G. van Elteren</dc:creator>
  <cp:keywords/>
  <dc:description/>
  <cp:lastModifiedBy>Wouter</cp:lastModifiedBy>
  <cp:lastPrinted>2020-01-14T18:22:12Z</cp:lastPrinted>
  <dcterms:created xsi:type="dcterms:W3CDTF">1999-12-04T12:51:20Z</dcterms:created>
  <dcterms:modified xsi:type="dcterms:W3CDTF">2022-10-23T07:06:23Z</dcterms:modified>
  <cp:category/>
  <cp:version/>
  <cp:contentType/>
  <cp:contentStatus/>
</cp:coreProperties>
</file>